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0-2019 - Oprava míst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'020-2019 - Oprava místní ...'!$C$81:$K$213</definedName>
    <definedName name="_xlnm.Print_Area" localSheetId="1">'020-2019 - Oprava místní ...'!$C$4:$J$37,'020-2019 - Oprava místní ...'!$C$43:$J$65,'020-2019 - Oprava místní ...'!$C$71:$K$213</definedName>
    <definedName name="_xlnm.Print_Titles" localSheetId="1">'020-2019 - Oprava místní ...'!$81:$81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4"/>
  <c r="BI207"/>
  <c r="BH207"/>
  <c r="BG207"/>
  <c r="BF207"/>
  <c r="T207"/>
  <c r="T206"/>
  <c r="R207"/>
  <c r="R206"/>
  <c r="P207"/>
  <c r="P206"/>
  <c r="BK207"/>
  <c r="BK206"/>
  <c r="J206"/>
  <c r="J207"/>
  <c r="BE207"/>
  <c r="J63"/>
  <c r="BI203"/>
  <c r="BH203"/>
  <c r="BG203"/>
  <c r="BF203"/>
  <c r="T203"/>
  <c r="T202"/>
  <c r="R203"/>
  <c r="R202"/>
  <c r="P203"/>
  <c r="P202"/>
  <c r="BK203"/>
  <c r="BK202"/>
  <c r="J202"/>
  <c r="J203"/>
  <c r="BE203"/>
  <c r="J6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88"/>
  <c r="BH188"/>
  <c r="BG188"/>
  <c r="BF188"/>
  <c r="T188"/>
  <c r="T187"/>
  <c r="R188"/>
  <c r="R187"/>
  <c r="P188"/>
  <c r="P187"/>
  <c r="BK188"/>
  <c r="BK187"/>
  <c r="J187"/>
  <c r="J188"/>
  <c r="BE188"/>
  <c r="J61"/>
  <c r="BI179"/>
  <c r="BH179"/>
  <c r="BG179"/>
  <c r="BF179"/>
  <c r="T179"/>
  <c r="R179"/>
  <c r="P179"/>
  <c r="BK179"/>
  <c r="J179"/>
  <c r="BE179"/>
  <c r="BI171"/>
  <c r="BH171"/>
  <c r="BG171"/>
  <c r="BF171"/>
  <c r="T171"/>
  <c r="R171"/>
  <c r="P171"/>
  <c r="BK171"/>
  <c r="J171"/>
  <c r="BE171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3"/>
  <c r="BH153"/>
  <c r="BG153"/>
  <c r="BF153"/>
  <c r="T153"/>
  <c r="T152"/>
  <c r="R153"/>
  <c r="R152"/>
  <c r="P153"/>
  <c r="P152"/>
  <c r="BK153"/>
  <c r="BK152"/>
  <c r="J152"/>
  <c r="J153"/>
  <c r="BE153"/>
  <c r="J60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59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28"/>
  <c r="BH128"/>
  <c r="BG128"/>
  <c r="BF128"/>
  <c r="T128"/>
  <c r="R128"/>
  <c r="P128"/>
  <c r="BK128"/>
  <c r="J128"/>
  <c r="BE128"/>
  <c r="BI120"/>
  <c r="BH120"/>
  <c r="BG120"/>
  <c r="BF120"/>
  <c r="T120"/>
  <c r="R120"/>
  <c r="P120"/>
  <c r="BK120"/>
  <c r="J120"/>
  <c r="BE120"/>
  <c r="BI113"/>
  <c r="BH113"/>
  <c r="BG113"/>
  <c r="BF113"/>
  <c r="T113"/>
  <c r="R113"/>
  <c r="P113"/>
  <c r="BK113"/>
  <c r="J113"/>
  <c r="BE113"/>
  <c r="BI106"/>
  <c r="BH106"/>
  <c r="BG106"/>
  <c r="BF106"/>
  <c r="T106"/>
  <c r="T105"/>
  <c r="R106"/>
  <c r="R105"/>
  <c r="P106"/>
  <c r="P105"/>
  <c r="BK106"/>
  <c r="BK105"/>
  <c r="J105"/>
  <c r="J106"/>
  <c r="BE106"/>
  <c r="J58"/>
  <c r="BI97"/>
  <c r="BH97"/>
  <c r="BG97"/>
  <c r="BF97"/>
  <c r="T97"/>
  <c r="R97"/>
  <c r="P97"/>
  <c r="BK97"/>
  <c r="J97"/>
  <c r="BE97"/>
  <c r="BI89"/>
  <c r="BH89"/>
  <c r="BG89"/>
  <c r="BF89"/>
  <c r="T89"/>
  <c r="R89"/>
  <c r="P89"/>
  <c r="BK89"/>
  <c r="J89"/>
  <c r="BE89"/>
  <c r="BI85"/>
  <c r="F35"/>
  <c i="1" r="BD55"/>
  <c i="2" r="BH85"/>
  <c r="F34"/>
  <c i="1" r="BC55"/>
  <c i="2" r="BG85"/>
  <c r="F33"/>
  <c i="1" r="BB55"/>
  <c i="2" r="BF85"/>
  <c r="J32"/>
  <c i="1" r="AW55"/>
  <c i="2" r="F32"/>
  <c i="1" r="BA55"/>
  <c i="2" r="T85"/>
  <c r="T84"/>
  <c r="T83"/>
  <c r="T82"/>
  <c r="R85"/>
  <c r="R84"/>
  <c r="R83"/>
  <c r="R82"/>
  <c r="P85"/>
  <c r="P84"/>
  <c r="P83"/>
  <c r="P82"/>
  <c i="1" r="AU55"/>
  <c i="2" r="BK85"/>
  <c r="BK84"/>
  <c r="J84"/>
  <c r="BK83"/>
  <c r="J83"/>
  <c r="BK82"/>
  <c r="J82"/>
  <c r="J55"/>
  <c r="J28"/>
  <c i="1" r="AG55"/>
  <c i="2" r="J85"/>
  <c r="BE85"/>
  <c r="J31"/>
  <c i="1" r="AV55"/>
  <c i="2" r="F31"/>
  <c i="1" r="AZ55"/>
  <c i="2" r="J57"/>
  <c r="J56"/>
  <c r="J79"/>
  <c r="J78"/>
  <c r="F78"/>
  <c r="F76"/>
  <c r="E74"/>
  <c r="J51"/>
  <c r="J50"/>
  <c r="F50"/>
  <c r="F48"/>
  <c r="E46"/>
  <c r="J37"/>
  <c r="J16"/>
  <c r="E16"/>
  <c r="F79"/>
  <c r="F51"/>
  <c r="J15"/>
  <c r="J10"/>
  <c r="J76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<sst xmlns="http://schemas.openxmlformats.org/spreadsheetml/2006/main">
  <si>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</si>
  <si>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</si>
  <si>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</si>
  <si>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</si>
  <si>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</si>
  <si>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{a02ba1f9-3893-4459-a1b3-629e12733192}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</si>
  <si>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</si>
  <si>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</si>
  <si>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</si>
  <si>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</si>
  <si>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</si>
  <si>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</si>
  <si>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</si>
  <si>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</si>
  <si>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020/2019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</si>
  <si>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</si>
  <si>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</si>
  <si>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místní komunikace p.č. 11361_1,1135,1915_5,579_11, Kostelecká Lhota - Koryta</t>
  </si>
  <si>
    <t>KSO:</t>
  </si>
  <si>
    <t/>
  </si>
  <si>
    <t>CC-CZ:</t>
  </si>
  <si>
    <t>Místo:</t>
  </si>
  <si>
    <t>Kostelecká Lhota</t>
  </si>
  <si>
    <t>Datum:</t>
  </si>
  <si>
    <t>25. 9. 2019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</si>
  <si>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</si>
  <si>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</si>
  <si>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</si>
  <si>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</si>
  <si>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</si>
  <si>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</si>
  <si>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</si>
  <si>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</si>
  <si>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</si>
  <si>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</si>
  <si>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</si>
  <si>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</si>
  <si>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</si>
  <si>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</si>
  <si>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</si>
  <si>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</si>
  <si>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</si>
  <si>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</si>
  <si>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</si>
  <si>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</si>
  <si>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</si>
  <si>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</si>
  <si>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</si>
  <si>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</si>
  <si>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</si>
  <si>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</si>
  <si>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</si>
  <si>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</si>
  <si>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</si>
  <si>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</si>
  <si>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</si>
  <si>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</si>
  <si>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</si>
  <si>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</si>
  <si>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</si>
  <si>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</si>
  <si>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</si>
  <si>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</si>
  <si>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</si>
  <si>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</si>
  <si>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</si>
  <si>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</si>
  <si>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</si>
  <si>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</si>
  <si>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</si>
  <si>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</si>
  <si>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</si>
  <si>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</si>
  <si>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</si>
  <si>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</si>
  <si>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</si>
  <si>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</si>
  <si>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</si>
  <si>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</si>
  <si>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</si>
  <si>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</si>
  <si>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</si>
  <si>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</si>
  <si>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</si>
  <si>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</si>
  <si>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</si>
  <si>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</si>
  <si>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</si>
  <si>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</si>
  <si>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</si>
  <si>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</si>
  <si>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</si>
  <si>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</si>
  <si>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</si>
  <si>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</si>
  <si>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</si>
  <si>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</si>
  <si>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</si>
  <si>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</si>
  <si>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</si>
  <si>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</si>
  <si>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</si>
  <si>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</si>
  <si>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</si>
  <si>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</si>
  <si>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</si>
  <si>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</si>
  <si>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</si>
  <si>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</si>
  <si>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</si>
  <si>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</si>
  <si>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</si>
  <si>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</si>
  <si>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</si>
  <si>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</si>
  <si>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113107141</t>
  </si>
  <si>
    <t>Odstranění podkladů nebo krytů ručně s přemístěním hmot na skládku na vzdálenost do 3 m nebo s naložením na dopravní prostředek živičných, o tl. vrstvy do 50 mm</t>
  </si>
  <si>
    <t>m2</t>
  </si>
  <si>
    <t>CS ÚRS 2019 02</t>
  </si>
  <si>
    <t>4</t>
  </si>
  <si>
    <t>-701372718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</si>
  <si>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</si>
  <si>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</si>
  <si>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</si>
  <si>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"dle přílohy 4. Situace stavby a 5. Vzorový příčný řez"</t>
  </si>
  <si>
    <t>"úsek A"67,25</t>
  </si>
  <si>
    <t>113108442</t>
  </si>
  <si>
    <t>Rozrytí vrstvy krytu nebo podkladu z kameniva bez zhutnění, bez vyrovnání rozrytého materiálu, pro jakékoliv tloušťky se živičným pojivem</t>
  </si>
  <si>
    <t>-1266626850</t>
  </si>
  <si>
    <t xml:space="preserve">Poznámka k souboru cen:_x000d_
1. V ceně -8441 nejsou započteny náklady na příp. nutné doplnění kamenivem, které se oceňuje cenami souboru cen 566 . 0-11 Úprava dosavadního krytu z kameniva drceného jako podklad pro nový kryt._x000d_
</t>
  </si>
  <si>
    <t>"rozrytí tl. 150mm"</t>
  </si>
  <si>
    <t>"úsek A"1432</t>
  </si>
  <si>
    <t>"úsek B"338</t>
  </si>
  <si>
    <t>"úsek C"160</t>
  </si>
  <si>
    <t>Součet</t>
  </si>
  <si>
    <t>3</t>
  </si>
  <si>
    <t>181951102</t>
  </si>
  <si>
    <t>Úprava pláně vyrovnáním výškových rozdílů v hornině tř. 1 až 4 se zhutněním</t>
  </si>
  <si>
    <t>-973600212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</si>
  <si>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</si>
  <si>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"urovnání rozrytého povrchu"</t>
  </si>
  <si>
    <t>5</t>
  </si>
  <si>
    <t>Komunikace pozemní</t>
  </si>
  <si>
    <t>564831111</t>
  </si>
  <si>
    <t>Podklad ze štěrkodrti ŠD s rozprostřením a zhutněním, po zhutnění tl. 100 mm</t>
  </si>
  <si>
    <t>-1711151384</t>
  </si>
  <si>
    <t>"vyrovnávací vrstva"</t>
  </si>
  <si>
    <t>564931412</t>
  </si>
  <si>
    <t>Podklad nebo podsyp z asfaltového recyklátu s rozprostřením a zhutněním, po zhutnění tl. 100 mm</t>
  </si>
  <si>
    <t>-1856495606</t>
  </si>
  <si>
    <t>"sjezdy"</t>
  </si>
  <si>
    <t>"úsek A"9+8+4+4+3+2+8+3+7+2+8</t>
  </si>
  <si>
    <t>"úsek B"9+10+6+10</t>
  </si>
  <si>
    <t>"úsek C"2,</t>
  </si>
  <si>
    <t>6</t>
  </si>
  <si>
    <t>569931132</t>
  </si>
  <si>
    <t>Zpevnění krajnic nebo komunikací pro pěší s rozprostřením a zhutněním, po zhutnění asfaltovým recyklátem tl. 100 mm</t>
  </si>
  <si>
    <t>-602522952</t>
  </si>
  <si>
    <t xml:space="preserve">Poznámka k souboru cen:_x000d_
1. V cenách 51-11 až 55-11 jsou započteny i náklady na prohození zeminy._x000d_
2. V cenách 51-11 až 55-11 nejsou započteny náklady na:_x000d_
a) opatření zeminy a její přemístění k místu zabudování, které se oceňují podle čl. 3111 Všeobecných podmínek části A 01 tohoto katalogu,_x000d_
b) odklizení odpadu po prohození zeminy, které se oceňuje cenami části A 01 katalogu 800-1 Zemní práce._x000d_
</t>
  </si>
  <si>
    <t>"krajnice"</t>
  </si>
  <si>
    <t>"úsek A"103+47+30+110+113</t>
  </si>
  <si>
    <t>"úsek B"52+52</t>
  </si>
  <si>
    <t>"úsek C"28+28</t>
  </si>
  <si>
    <t>7</t>
  </si>
  <si>
    <t>573191111</t>
  </si>
  <si>
    <t>Postřik infiltrační kationaktivní emulzí v množství 1,00 kg/m2</t>
  </si>
  <si>
    <t>1082065456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</si>
  <si>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</si>
  <si>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8</t>
  </si>
  <si>
    <t>577144111</t>
  </si>
  <si>
    <t>Asfaltový beton vrstva obrusná ACO 11 (ABS) s rozprostřením a se zhutněním z nemodifikovaného asfaltu v pruhu šířky do 3 m tř. I, po zhutnění tl. 50 mm</t>
  </si>
  <si>
    <t>391222121</t>
  </si>
  <si>
    <t xml:space="preserve">Poznámka k souboru cen:_x000d_
1. ČSN EN 13108-1 připouští pro ACO 11 pouze tl. 35 až 50 mm._x000d_
</t>
  </si>
  <si>
    <t>9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</si>
  <si>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</si>
  <si>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</si>
  <si>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-510803393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</si>
  <si>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</si>
  <si>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"zpomalovací práh úsek A"12+11</t>
  </si>
  <si>
    <t>10</t>
  </si>
  <si>
    <t>M</t>
  </si>
  <si>
    <t>58381007</t>
  </si>
  <si>
    <t>kostka dlažební žula drobná 8/10</t>
  </si>
  <si>
    <t>-1369660509</t>
  </si>
  <si>
    <t>Trubní vedení</t>
  </si>
  <si>
    <t>11</t>
  </si>
  <si>
    <t>899331111</t>
  </si>
  <si>
    <t>Výšková úprava uličního vstupu nebo vpusti do 200 mm zvýšením poklopu</t>
  </si>
  <si>
    <t>kus</t>
  </si>
  <si>
    <t>443883090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</si>
  <si>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</si>
  <si>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"předpoklad"3</t>
  </si>
  <si>
    <t>12</t>
  </si>
  <si>
    <t>899431111</t>
  </si>
  <si>
    <t>Výšková úprava uličního vstupu nebo vpusti do 200 mm zvýšením krycího hrnce, šoupěte nebo hydrantu bez úpravy armatur</t>
  </si>
  <si>
    <t>-1421429945</t>
  </si>
  <si>
    <t>"předpoklad"15</t>
  </si>
  <si>
    <t>Ostatní konstrukce a práce, bourání</t>
  </si>
  <si>
    <t>13</t>
  </si>
  <si>
    <t>914111111</t>
  </si>
  <si>
    <t>Montáž svislé dopravní značky základní velikosti do 1 m2 objímkami na sloupky nebo konzoly</t>
  </si>
  <si>
    <t>2108654829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</si>
  <si>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</si>
  <si>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"montáž SDZ úsek A"</t>
  </si>
  <si>
    <t>"IP2"2</t>
  </si>
  <si>
    <t>14</t>
  </si>
  <si>
    <t>40445621</t>
  </si>
  <si>
    <t>informativní značky provozní IP1-IP3, IP4b-IP7, IP10a, b 500x500mm</t>
  </si>
  <si>
    <t>1801017790</t>
  </si>
  <si>
    <t>914511112</t>
  </si>
  <si>
    <t>Montáž sloupku dopravních značek délky do 3,5 m do hliníkové patky</t>
  </si>
  <si>
    <t>1202242709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</si>
  <si>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</si>
  <si>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16</t>
  </si>
  <si>
    <t>40445225</t>
  </si>
  <si>
    <t>sloupek pro dopravní značku Zn D 60mm v 3,5m</t>
  </si>
  <si>
    <t>-321301591</t>
  </si>
  <si>
    <t>17</t>
  </si>
  <si>
    <t>919112213</t>
  </si>
  <si>
    <t>Řezání dilatačních spár v živičném krytu vytvoření komůrky pro těsnící zálivku šířky 10 mm, hloubky 25 mm</t>
  </si>
  <si>
    <t>m</t>
  </si>
  <si>
    <t>-2033560878</t>
  </si>
  <si>
    <t xml:space="preserve">Poznámka k souboru cen:_x000d_
1. V cenách jsou započteny i náklady na vyčištění spár po řezání._x000d_
</t>
  </si>
  <si>
    <t>"řezání spáry"</t>
  </si>
  <si>
    <t>"úsek A"4+3,5+3,3+3,5+3,3+3,1+3,5+3,1+3,5+3,3</t>
  </si>
  <si>
    <t>"úsek B"16</t>
  </si>
  <si>
    <t>"úsek C"16</t>
  </si>
  <si>
    <t>18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</si>
  <si>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</si>
  <si>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</si>
  <si>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-557268254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</si>
  <si>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</si>
  <si>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"dle řezání spáry"</t>
  </si>
  <si>
    <t>19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</si>
  <si>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</si>
  <si>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</si>
  <si>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1390486081</t>
  </si>
  <si>
    <t xml:space="preserve">Poznámka k souboru cen:_x000d_
1. V cenách nejsou započteny náklady na vodorovnou dopravu odstraněného materiálu, která se oceňuje cenami souboru cen 997 22-15 Vodorovná doprava suti._x000d_
</t>
  </si>
  <si>
    <t>"odstraěnní nánosu z krajnic"</t>
  </si>
  <si>
    <t>"úsek A"7,5+103+46+29+3,5+109+112</t>
  </si>
  <si>
    <t>"úsek B"51+51</t>
  </si>
  <si>
    <t>"úsek C"27+27</t>
  </si>
  <si>
    <t>99</t>
  </si>
  <si>
    <t>Přesuny hmot a sutí</t>
  </si>
  <si>
    <t>20</t>
  </si>
  <si>
    <t>997221551</t>
  </si>
  <si>
    <t>Vodorovná doprava suti bez naložení, ale se složením a s hrubým urovnáním ze sypkých materiálů, na vzdálenost do 1 km</t>
  </si>
  <si>
    <t>t</t>
  </si>
  <si>
    <t>1870821533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</si>
  <si>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</si>
  <si>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"nános krajnic"71,316</t>
  </si>
  <si>
    <t>"živice"6,591</t>
  </si>
  <si>
    <t>997221559</t>
  </si>
  <si>
    <t>Vodorovná doprava suti bez naložení, ale se složením a s hrubým urovnáním Příplatek k ceně za každý další i započatý 1 km přes 1 km</t>
  </si>
  <si>
    <t>-1862152470</t>
  </si>
  <si>
    <t>"skládka do 14km"13*77,907</t>
  </si>
  <si>
    <t>22</t>
  </si>
  <si>
    <t>997221611</t>
  </si>
  <si>
    <t>Nakládání na dopravní prostředky pro vodorovnou dopravu suti</t>
  </si>
  <si>
    <t>-1732845299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</si>
  <si>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</si>
  <si>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"suť"77,907</t>
  </si>
  <si>
    <t>23</t>
  </si>
  <si>
    <t>997221855</t>
  </si>
  <si>
    <t>Poplatek za uložení stavebního odpadu na skládce (skládkovné) zeminy a kameniva zatříděného do Katalogu odpadů pod kódem 170 504</t>
  </si>
  <si>
    <t>-494963280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</si>
  <si>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</si>
  <si>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"kamenivo z krajnic"71,316</t>
  </si>
  <si>
    <t>997</t>
  </si>
  <si>
    <t>Přesun sutě</t>
  </si>
  <si>
    <t>24</t>
  </si>
  <si>
    <t>997221845</t>
  </si>
  <si>
    <t>Poplatek za uložení stavebního odpadu na skládce (skládkovné) asfaltového bez obsahu dehtu zatříděného do Katalogu odpadů pod kódem 170 302</t>
  </si>
  <si>
    <t>898856202</t>
  </si>
  <si>
    <t>998</t>
  </si>
  <si>
    <t>Přesun hmot</t>
  </si>
  <si>
    <t>25</t>
  </si>
  <si>
    <t>998225111</t>
  </si>
  <si>
    <t>Přesun hmot pro komunikace s krytem z kameniva, monolitickým betonovým nebo živičným dopravní vzdálenost do 200 m jakékoliv délky objektu</t>
  </si>
  <si>
    <t>1396875178</t>
  </si>
  <si>
    <t xml:space="preserve">Poznámka k souboru cen:_x000d_
1. Ceny lze použít i pro plochy letišť s krytem monolitickým betonovým nebo živičným._x000d_
</t>
  </si>
  <si>
    <t>VRN</t>
  </si>
  <si>
    <t>Vedlejší rozpočtové náklady</t>
  </si>
  <si>
    <t>26</t>
  </si>
  <si>
    <t>0001</t>
  </si>
  <si>
    <t>Vytyčení inženýrských sítí_x000d_
Ručně kopané sondy pro ověření polohy inženýrských sítí (dle potřeby stavby 5ks)</t>
  </si>
  <si>
    <t>sada</t>
  </si>
  <si>
    <t>-2017935761</t>
  </si>
  <si>
    <t>27</t>
  </si>
  <si>
    <t>0002</t>
  </si>
  <si>
    <t>Zařízení staveniště, provoz a odstranění</t>
  </si>
  <si>
    <t>858262075</t>
  </si>
  <si>
    <t>28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</si>
  <si>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</si>
  <si>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</si>
  <si>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2001168562</t>
  </si>
  <si>
    <t>29</t>
  </si>
  <si>
    <t>0004</t>
  </si>
  <si>
    <t>Geodetické zaměření skutečného provedení stavby - výškopis, polohopis (3x tištěná dokumentace, 3xCD)</t>
  </si>
  <si>
    <t>625914730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</si>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</sst>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020/2019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místní komunikace p.č. 11361_1,1135,1915_5,579_11, Kostelecká Lhota - Koryta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Kostelecká Lhota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25. 9. 2019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Kostelec nad Orlicí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DI PROJEKT s.r.o.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DI PROJEKT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40.5" customHeight="1">
      <c r="A55" s="111" t="s">
        <v>78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'020-2019 - Oprava místní 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'020-2019 - Oprava místní ...'!P82</f>
        <v>0</v>
      </c>
      <c r="AV55" s="120">
        <f>'020-2019 - Oprava místní ...'!J31</f>
        <v>0</v>
      </c>
      <c r="AW55" s="120">
        <f>'020-2019 - Oprava místní ...'!J32</f>
        <v>0</v>
      </c>
      <c r="AX55" s="120">
        <f>'020-2019 - Oprava místní ...'!J33</f>
        <v>0</v>
      </c>
      <c r="AY55" s="120">
        <f>'020-2019 - Oprava místní ...'!J34</f>
        <v>0</v>
      </c>
      <c r="AZ55" s="120">
        <f>'020-2019 - Oprava místní ...'!F31</f>
        <v>0</v>
      </c>
      <c r="BA55" s="120">
        <f>'020-2019 - Oprava místní ...'!F32</f>
        <v>0</v>
      </c>
      <c r="BB55" s="120">
        <f>'020-2019 - Oprava místní ...'!F33</f>
        <v>0</v>
      </c>
      <c r="BC55" s="120">
        <f>'020-2019 - Oprava místní ...'!F34</f>
        <v>0</v>
      </c>
      <c r="BD55" s="122">
        <f>'020-2019 - Oprava místní ...'!F35</f>
        <v>0</v>
      </c>
      <c r="BE55" s="7"/>
      <c r="BT55" s="123" t="s">
        <v>80</v>
      </c>
      <c r="BU55" s="123" t="s">
        <v>81</v>
      </c>
      <c r="BV55" s="123" t="s">
        <v>76</v>
      </c>
      <c r="BW55" s="123" t="s">
        <v>5</v>
      </c>
      <c r="BX55" s="123" t="s">
        <v>77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BkaEqHwV2zyemnhICwtNW7yCo0zzla6p/N6Ajv7G6uaY9vL85KLr3Dx/skT0GO77H8VS7JnSjOqc6qd8XD0MIg==" hashValue="vVcCwYVLo66t+o88qnvGcCqEP6fBR0nXQOsuKUyhgStthQ5Z79BMVIDC+pDdZb7bUcKQYf8oPBUISMevvJCsAg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20-2019 - Oprava mís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4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21"/>
      <c r="AT3" s="18" t="s">
        <v>82</v>
      </c>
    </row>
    <row r="4" s="1" customFormat="1" ht="24.96" customHeight="1">
      <c r="B4" s="21"/>
      <c r="D4" s="128" t="s">
        <v>83</v>
      </c>
      <c r="I4" s="124"/>
      <c r="L4" s="21"/>
      <c r="M4" s="129" t="s">
        <v>10</v>
      </c>
      <c r="AT4" s="18" t="s">
        <v>4</v>
      </c>
    </row>
    <row r="5" s="1" customFormat="1" ht="6.96" customHeight="1">
      <c r="B5" s="21"/>
      <c r="I5" s="124"/>
      <c r="L5" s="21"/>
    </row>
    <row r="6" s="2" customFormat="1" ht="12" customHeight="1">
      <c r="A6" s="39"/>
      <c r="B6" s="45"/>
      <c r="C6" s="39"/>
      <c r="D6" s="130" t="s">
        <v>16</v>
      </c>
      <c r="E6" s="39"/>
      <c r="F6" s="39"/>
      <c r="G6" s="39"/>
      <c r="H6" s="39"/>
      <c r="I6" s="131"/>
      <c r="J6" s="39"/>
      <c r="K6" s="39"/>
      <c r="L6" s="132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3" t="s">
        <v>17</v>
      </c>
      <c r="F7" s="39"/>
      <c r="G7" s="39"/>
      <c r="H7" s="39"/>
      <c r="I7" s="131"/>
      <c r="J7" s="39"/>
      <c r="K7" s="39"/>
      <c r="L7" s="132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1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0" t="s">
        <v>18</v>
      </c>
      <c r="E9" s="39"/>
      <c r="F9" s="134" t="s">
        <v>19</v>
      </c>
      <c r="G9" s="39"/>
      <c r="H9" s="39"/>
      <c r="I9" s="135" t="s">
        <v>20</v>
      </c>
      <c r="J9" s="134" t="s">
        <v>19</v>
      </c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0" t="s">
        <v>21</v>
      </c>
      <c r="E10" s="39"/>
      <c r="F10" s="134" t="s">
        <v>22</v>
      </c>
      <c r="G10" s="39"/>
      <c r="H10" s="39"/>
      <c r="I10" s="135" t="s">
        <v>23</v>
      </c>
      <c r="J10" s="136" t="str">
        <f>'Rekapitulace stavby'!AN8</f>
        <v>25. 9. 2019</v>
      </c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1"/>
      <c r="J11" s="39"/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25</v>
      </c>
      <c r="E12" s="39"/>
      <c r="F12" s="39"/>
      <c r="G12" s="39"/>
      <c r="H12" s="39"/>
      <c r="I12" s="135" t="s">
        <v>26</v>
      </c>
      <c r="J12" s="134" t="s">
        <v>27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4" t="s">
        <v>28</v>
      </c>
      <c r="F13" s="39"/>
      <c r="G13" s="39"/>
      <c r="H13" s="39"/>
      <c r="I13" s="135" t="s">
        <v>29</v>
      </c>
      <c r="J13" s="134" t="s">
        <v>30</v>
      </c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1"/>
      <c r="J14" s="39"/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0" t="s">
        <v>31</v>
      </c>
      <c r="E15" s="39"/>
      <c r="F15" s="39"/>
      <c r="G15" s="39"/>
      <c r="H15" s="39"/>
      <c r="I15" s="135" t="s">
        <v>26</v>
      </c>
      <c r="J15" s="34" t="str">
        <f>'Rekapitulace stavby'!AN13</f>
        <v>Vyplň údaj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4"/>
      <c r="G16" s="134"/>
      <c r="H16" s="134"/>
      <c r="I16" s="135" t="s">
        <v>29</v>
      </c>
      <c r="J16" s="34" t="str">
        <f>'Rekapitulace stavby'!AN14</f>
        <v>Vyplň údaj</v>
      </c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1"/>
      <c r="J17" s="39"/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0" t="s">
        <v>33</v>
      </c>
      <c r="E18" s="39"/>
      <c r="F18" s="39"/>
      <c r="G18" s="39"/>
      <c r="H18" s="39"/>
      <c r="I18" s="135" t="s">
        <v>26</v>
      </c>
      <c r="J18" s="134" t="s">
        <v>34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4" t="s">
        <v>35</v>
      </c>
      <c r="F19" s="39"/>
      <c r="G19" s="39"/>
      <c r="H19" s="39"/>
      <c r="I19" s="135" t="s">
        <v>29</v>
      </c>
      <c r="J19" s="134" t="s">
        <v>36</v>
      </c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1"/>
      <c r="J20" s="39"/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0" t="s">
        <v>38</v>
      </c>
      <c r="E21" s="39"/>
      <c r="F21" s="39"/>
      <c r="G21" s="39"/>
      <c r="H21" s="39"/>
      <c r="I21" s="135" t="s">
        <v>26</v>
      </c>
      <c r="J21" s="134" t="s">
        <v>34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4" t="s">
        <v>35</v>
      </c>
      <c r="F22" s="39"/>
      <c r="G22" s="39"/>
      <c r="H22" s="39"/>
      <c r="I22" s="135" t="s">
        <v>29</v>
      </c>
      <c r="J22" s="134" t="s">
        <v>36</v>
      </c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1"/>
      <c r="J23" s="39"/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0" t="s">
        <v>39</v>
      </c>
      <c r="E24" s="39"/>
      <c r="F24" s="39"/>
      <c r="G24" s="39"/>
      <c r="H24" s="39"/>
      <c r="I24" s="131"/>
      <c r="J24" s="39"/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51" customHeight="1">
      <c r="A25" s="137"/>
      <c r="B25" s="138"/>
      <c r="C25" s="137"/>
      <c r="D25" s="137"/>
      <c r="E25" s="139" t="s">
        <v>40</v>
      </c>
      <c r="F25" s="139"/>
      <c r="G25" s="139"/>
      <c r="H25" s="139"/>
      <c r="I25" s="140"/>
      <c r="J25" s="137"/>
      <c r="K25" s="137"/>
      <c r="L25" s="141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1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2"/>
      <c r="E27" s="142"/>
      <c r="F27" s="142"/>
      <c r="G27" s="142"/>
      <c r="H27" s="142"/>
      <c r="I27" s="143"/>
      <c r="J27" s="142"/>
      <c r="K27" s="142"/>
      <c r="L27" s="132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4" t="s">
        <v>41</v>
      </c>
      <c r="E28" s="39"/>
      <c r="F28" s="39"/>
      <c r="G28" s="39"/>
      <c r="H28" s="39"/>
      <c r="I28" s="131"/>
      <c r="J28" s="145">
        <f>ROUND(J82, 2)</f>
        <v>0</v>
      </c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2"/>
      <c r="E29" s="142"/>
      <c r="F29" s="142"/>
      <c r="G29" s="142"/>
      <c r="H29" s="142"/>
      <c r="I29" s="143"/>
      <c r="J29" s="142"/>
      <c r="K29" s="142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6" t="s">
        <v>43</v>
      </c>
      <c r="G30" s="39"/>
      <c r="H30" s="39"/>
      <c r="I30" s="147" t="s">
        <v>42</v>
      </c>
      <c r="J30" s="146" t="s">
        <v>44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8" t="s">
        <v>45</v>
      </c>
      <c r="E31" s="130" t="s">
        <v>46</v>
      </c>
      <c r="F31" s="149">
        <f>ROUND((SUM(BE82:BE213)),  2)</f>
        <v>0</v>
      </c>
      <c r="G31" s="39"/>
      <c r="H31" s="39"/>
      <c r="I31" s="150">
        <v>0.20999999999999999</v>
      </c>
      <c r="J31" s="149">
        <f>ROUND(((SUM(BE82:BE213))*I31),  2)</f>
        <v>0</v>
      </c>
      <c r="K31" s="39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0" t="s">
        <v>47</v>
      </c>
      <c r="F32" s="149">
        <f>ROUND((SUM(BF82:BF213)),  2)</f>
        <v>0</v>
      </c>
      <c r="G32" s="39"/>
      <c r="H32" s="39"/>
      <c r="I32" s="150">
        <v>0.14999999999999999</v>
      </c>
      <c r="J32" s="149">
        <f>ROUND(((SUM(BF82:BF213))*I32),  2)</f>
        <v>0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0" t="s">
        <v>48</v>
      </c>
      <c r="F33" s="149">
        <f>ROUND((SUM(BG82:BG213)),  2)</f>
        <v>0</v>
      </c>
      <c r="G33" s="39"/>
      <c r="H33" s="39"/>
      <c r="I33" s="150">
        <v>0.20999999999999999</v>
      </c>
      <c r="J33" s="149">
        <f>0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0" t="s">
        <v>49</v>
      </c>
      <c r="F34" s="149">
        <f>ROUND((SUM(BH82:BH213)),  2)</f>
        <v>0</v>
      </c>
      <c r="G34" s="39"/>
      <c r="H34" s="39"/>
      <c r="I34" s="150">
        <v>0.14999999999999999</v>
      </c>
      <c r="J34" s="149">
        <f>0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50</v>
      </c>
      <c r="F35" s="149">
        <f>ROUND((SUM(BI82:BI213)),  2)</f>
        <v>0</v>
      </c>
      <c r="G35" s="39"/>
      <c r="H35" s="39"/>
      <c r="I35" s="150">
        <v>0</v>
      </c>
      <c r="J35" s="149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1"/>
      <c r="J36" s="39"/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1"/>
      <c r="D37" s="152" t="s">
        <v>51</v>
      </c>
      <c r="E37" s="153"/>
      <c r="F37" s="153"/>
      <c r="G37" s="154" t="s">
        <v>52</v>
      </c>
      <c r="H37" s="155" t="s">
        <v>53</v>
      </c>
      <c r="I37" s="156"/>
      <c r="J37" s="157">
        <f>SUM(J28:J35)</f>
        <v>0</v>
      </c>
      <c r="K37" s="158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9"/>
      <c r="C38" s="160"/>
      <c r="D38" s="160"/>
      <c r="E38" s="160"/>
      <c r="F38" s="160"/>
      <c r="G38" s="160"/>
      <c r="H38" s="160"/>
      <c r="I38" s="161"/>
      <c r="J38" s="160"/>
      <c r="K38" s="160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84</v>
      </c>
      <c r="D43" s="41"/>
      <c r="E43" s="41"/>
      <c r="F43" s="41"/>
      <c r="G43" s="41"/>
      <c r="H43" s="41"/>
      <c r="I43" s="131"/>
      <c r="J43" s="41"/>
      <c r="K43" s="41"/>
      <c r="L43" s="132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131"/>
      <c r="J44" s="41"/>
      <c r="K44" s="41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13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Oprava místní komunikace p.č. 11361_1,1135,1915_5,579_11, Kostelecká Lhota - Koryta</v>
      </c>
      <c r="F46" s="41"/>
      <c r="G46" s="41"/>
      <c r="H46" s="41"/>
      <c r="I46" s="13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13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Kostelecká Lhota</v>
      </c>
      <c r="G48" s="41"/>
      <c r="H48" s="41"/>
      <c r="I48" s="135" t="s">
        <v>23</v>
      </c>
      <c r="J48" s="73" t="str">
        <f>IF(J10="","",J10)</f>
        <v>25. 9. 2019</v>
      </c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13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>Město Kostelec nad Orlicí</v>
      </c>
      <c r="G50" s="41"/>
      <c r="H50" s="41"/>
      <c r="I50" s="135" t="s">
        <v>33</v>
      </c>
      <c r="J50" s="37" t="str">
        <f>E19</f>
        <v>DI PROJEKT s.r.o.</v>
      </c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31</v>
      </c>
      <c r="D51" s="41"/>
      <c r="E51" s="41"/>
      <c r="F51" s="28" t="str">
        <f>IF(E16="","",E16)</f>
        <v>Vyplň údaj</v>
      </c>
      <c r="G51" s="41"/>
      <c r="H51" s="41"/>
      <c r="I51" s="135" t="s">
        <v>38</v>
      </c>
      <c r="J51" s="37" t="str">
        <f>E22</f>
        <v>DI PROJEKT s.r.o.</v>
      </c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131"/>
      <c r="J52" s="41"/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65" t="s">
        <v>85</v>
      </c>
      <c r="D53" s="166"/>
      <c r="E53" s="166"/>
      <c r="F53" s="166"/>
      <c r="G53" s="166"/>
      <c r="H53" s="166"/>
      <c r="I53" s="167"/>
      <c r="J53" s="168" t="s">
        <v>86</v>
      </c>
      <c r="K53" s="166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131"/>
      <c r="J54" s="41"/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9" t="s">
        <v>73</v>
      </c>
      <c r="D55" s="41"/>
      <c r="E55" s="41"/>
      <c r="F55" s="41"/>
      <c r="G55" s="41"/>
      <c r="H55" s="41"/>
      <c r="I55" s="131"/>
      <c r="J55" s="103">
        <f>J82</f>
        <v>0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87</v>
      </c>
    </row>
    <row r="56" s="9" customFormat="1" ht="24.96" customHeight="1">
      <c r="A56" s="9"/>
      <c r="B56" s="170"/>
      <c r="C56" s="171"/>
      <c r="D56" s="172" t="s">
        <v>88</v>
      </c>
      <c r="E56" s="173"/>
      <c r="F56" s="173"/>
      <c r="G56" s="173"/>
      <c r="H56" s="173"/>
      <c r="I56" s="174"/>
      <c r="J56" s="175">
        <f>J83</f>
        <v>0</v>
      </c>
      <c r="K56" s="171"/>
      <c r="L56" s="17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7"/>
      <c r="C57" s="178"/>
      <c r="D57" s="179" t="s">
        <v>89</v>
      </c>
      <c r="E57" s="180"/>
      <c r="F57" s="180"/>
      <c r="G57" s="180"/>
      <c r="H57" s="180"/>
      <c r="I57" s="181"/>
      <c r="J57" s="182">
        <f>J84</f>
        <v>0</v>
      </c>
      <c r="K57" s="178"/>
      <c r="L57" s="18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7"/>
      <c r="C58" s="178"/>
      <c r="D58" s="179" t="s">
        <v>90</v>
      </c>
      <c r="E58" s="180"/>
      <c r="F58" s="180"/>
      <c r="G58" s="180"/>
      <c r="H58" s="180"/>
      <c r="I58" s="181"/>
      <c r="J58" s="182">
        <f>J105</f>
        <v>0</v>
      </c>
      <c r="K58" s="178"/>
      <c r="L58" s="18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7"/>
      <c r="C59" s="178"/>
      <c r="D59" s="179" t="s">
        <v>91</v>
      </c>
      <c r="E59" s="180"/>
      <c r="F59" s="180"/>
      <c r="G59" s="180"/>
      <c r="H59" s="180"/>
      <c r="I59" s="181"/>
      <c r="J59" s="182">
        <f>J145</f>
        <v>0</v>
      </c>
      <c r="K59" s="178"/>
      <c r="L59" s="18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7"/>
      <c r="C60" s="178"/>
      <c r="D60" s="179" t="s">
        <v>92</v>
      </c>
      <c r="E60" s="180"/>
      <c r="F60" s="180"/>
      <c r="G60" s="180"/>
      <c r="H60" s="180"/>
      <c r="I60" s="181"/>
      <c r="J60" s="182">
        <f>J152</f>
        <v>0</v>
      </c>
      <c r="K60" s="178"/>
      <c r="L60" s="18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4.88" customHeight="1">
      <c r="A61" s="10"/>
      <c r="B61" s="177"/>
      <c r="C61" s="178"/>
      <c r="D61" s="179" t="s">
        <v>93</v>
      </c>
      <c r="E61" s="180"/>
      <c r="F61" s="180"/>
      <c r="G61" s="180"/>
      <c r="H61" s="180"/>
      <c r="I61" s="181"/>
      <c r="J61" s="182">
        <f>J187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7"/>
      <c r="C62" s="178"/>
      <c r="D62" s="179" t="s">
        <v>94</v>
      </c>
      <c r="E62" s="180"/>
      <c r="F62" s="180"/>
      <c r="G62" s="180"/>
      <c r="H62" s="180"/>
      <c r="I62" s="181"/>
      <c r="J62" s="182">
        <f>J202</f>
        <v>0</v>
      </c>
      <c r="K62" s="178"/>
      <c r="L62" s="18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7"/>
      <c r="C63" s="178"/>
      <c r="D63" s="179" t="s">
        <v>95</v>
      </c>
      <c r="E63" s="180"/>
      <c r="F63" s="180"/>
      <c r="G63" s="180"/>
      <c r="H63" s="180"/>
      <c r="I63" s="181"/>
      <c r="J63" s="182">
        <f>J206</f>
        <v>0</v>
      </c>
      <c r="K63" s="178"/>
      <c r="L63" s="18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0"/>
      <c r="C64" s="171"/>
      <c r="D64" s="172" t="s">
        <v>96</v>
      </c>
      <c r="E64" s="173"/>
      <c r="F64" s="173"/>
      <c r="G64" s="173"/>
      <c r="H64" s="173"/>
      <c r="I64" s="174"/>
      <c r="J64" s="175">
        <f>J209</f>
        <v>0</v>
      </c>
      <c r="K64" s="171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131"/>
      <c r="J65" s="41"/>
      <c r="K65" s="41"/>
      <c r="L65" s="132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161"/>
      <c r="J66" s="61"/>
      <c r="K66" s="61"/>
      <c r="L66" s="132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164"/>
      <c r="J70" s="63"/>
      <c r="K70" s="63"/>
      <c r="L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97</v>
      </c>
      <c r="D71" s="41"/>
      <c r="E71" s="41"/>
      <c r="F71" s="41"/>
      <c r="G71" s="41"/>
      <c r="H71" s="41"/>
      <c r="I71" s="131"/>
      <c r="J71" s="41"/>
      <c r="K71" s="41"/>
      <c r="L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131"/>
      <c r="J72" s="41"/>
      <c r="K72" s="41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131"/>
      <c r="J73" s="41"/>
      <c r="K73" s="41"/>
      <c r="L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E7</f>
        <v>Oprava místní komunikace p.č. 11361_1,1135,1915_5,579_11, Kostelecká Lhota - Koryta</v>
      </c>
      <c r="F74" s="41"/>
      <c r="G74" s="41"/>
      <c r="H74" s="41"/>
      <c r="I74" s="131"/>
      <c r="J74" s="41"/>
      <c r="K74" s="41"/>
      <c r="L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1"/>
      <c r="J75" s="41"/>
      <c r="K75" s="41"/>
      <c r="L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F10</f>
        <v>Kostelecká Lhota</v>
      </c>
      <c r="G76" s="41"/>
      <c r="H76" s="41"/>
      <c r="I76" s="135" t="s">
        <v>23</v>
      </c>
      <c r="J76" s="73" t="str">
        <f>IF(J10="","",J10)</f>
        <v>25. 9. 2019</v>
      </c>
      <c r="K76" s="41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E13</f>
        <v>Město Kostelec nad Orlicí</v>
      </c>
      <c r="G78" s="41"/>
      <c r="H78" s="41"/>
      <c r="I78" s="135" t="s">
        <v>33</v>
      </c>
      <c r="J78" s="37" t="str">
        <f>E19</f>
        <v>DI PROJEKT s.r.o.</v>
      </c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31</v>
      </c>
      <c r="D79" s="41"/>
      <c r="E79" s="41"/>
      <c r="F79" s="28" t="str">
        <f>IF(E16="","",E16)</f>
        <v>Vyplň údaj</v>
      </c>
      <c r="G79" s="41"/>
      <c r="H79" s="41"/>
      <c r="I79" s="135" t="s">
        <v>38</v>
      </c>
      <c r="J79" s="37" t="str">
        <f>E22</f>
        <v>DI PROJEKT s.r.o.</v>
      </c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4"/>
      <c r="B81" s="185"/>
      <c r="C81" s="186" t="s">
        <v>98</v>
      </c>
      <c r="D81" s="187" t="s">
        <v>60</v>
      </c>
      <c r="E81" s="187" t="s">
        <v>56</v>
      </c>
      <c r="F81" s="187" t="s">
        <v>57</v>
      </c>
      <c r="G81" s="187" t="s">
        <v>99</v>
      </c>
      <c r="H81" s="187" t="s">
        <v>100</v>
      </c>
      <c r="I81" s="188" t="s">
        <v>101</v>
      </c>
      <c r="J81" s="187" t="s">
        <v>86</v>
      </c>
      <c r="K81" s="189" t="s">
        <v>102</v>
      </c>
      <c r="L81" s="190"/>
      <c r="M81" s="93" t="s">
        <v>19</v>
      </c>
      <c r="N81" s="94" t="s">
        <v>45</v>
      </c>
      <c r="O81" s="94" t="s">
        <v>103</v>
      </c>
      <c r="P81" s="94" t="s">
        <v>104</v>
      </c>
      <c r="Q81" s="94" t="s">
        <v>105</v>
      </c>
      <c r="R81" s="94" t="s">
        <v>106</v>
      </c>
      <c r="S81" s="94" t="s">
        <v>107</v>
      </c>
      <c r="T81" s="95" t="s">
        <v>108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9"/>
      <c r="B82" s="40"/>
      <c r="C82" s="100" t="s">
        <v>109</v>
      </c>
      <c r="D82" s="41"/>
      <c r="E82" s="41"/>
      <c r="F82" s="41"/>
      <c r="G82" s="41"/>
      <c r="H82" s="41"/>
      <c r="I82" s="131"/>
      <c r="J82" s="191">
        <f>BK82</f>
        <v>0</v>
      </c>
      <c r="K82" s="41"/>
      <c r="L82" s="45"/>
      <c r="M82" s="96"/>
      <c r="N82" s="192"/>
      <c r="O82" s="97"/>
      <c r="P82" s="193">
        <f>P83+P209</f>
        <v>0</v>
      </c>
      <c r="Q82" s="97"/>
      <c r="R82" s="193">
        <f>R83+R209</f>
        <v>137.3869039743</v>
      </c>
      <c r="S82" s="97"/>
      <c r="T82" s="194">
        <f>T83+T209</f>
        <v>77.906500000000008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74</v>
      </c>
      <c r="AU82" s="18" t="s">
        <v>87</v>
      </c>
      <c r="BK82" s="195">
        <f>BK83+BK209</f>
        <v>0</v>
      </c>
    </row>
    <row r="83" s="12" customFormat="1" ht="25.92" customHeight="1">
      <c r="A83" s="12"/>
      <c r="B83" s="196"/>
      <c r="C83" s="197"/>
      <c r="D83" s="198" t="s">
        <v>74</v>
      </c>
      <c r="E83" s="199" t="s">
        <v>110</v>
      </c>
      <c r="F83" s="199" t="s">
        <v>111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P84+P105+P145+P152+P202+P206</f>
        <v>0</v>
      </c>
      <c r="Q83" s="204"/>
      <c r="R83" s="205">
        <f>R84+R105+R145+R152+R202+R206</f>
        <v>137.3869039743</v>
      </c>
      <c r="S83" s="204"/>
      <c r="T83" s="206">
        <f>T84+T105+T145+T152+T202+T206</f>
        <v>77.906500000000008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80</v>
      </c>
      <c r="AT83" s="208" t="s">
        <v>74</v>
      </c>
      <c r="AU83" s="208" t="s">
        <v>75</v>
      </c>
      <c r="AY83" s="207" t="s">
        <v>112</v>
      </c>
      <c r="BK83" s="209">
        <f>BK84+BK105+BK145+BK152+BK202+BK206</f>
        <v>0</v>
      </c>
    </row>
    <row r="84" s="12" customFormat="1" ht="22.8" customHeight="1">
      <c r="A84" s="12"/>
      <c r="B84" s="196"/>
      <c r="C84" s="197"/>
      <c r="D84" s="198" t="s">
        <v>74</v>
      </c>
      <c r="E84" s="210" t="s">
        <v>80</v>
      </c>
      <c r="F84" s="210" t="s">
        <v>113</v>
      </c>
      <c r="G84" s="197"/>
      <c r="H84" s="197"/>
      <c r="I84" s="200"/>
      <c r="J84" s="211">
        <f>BK84</f>
        <v>0</v>
      </c>
      <c r="K84" s="197"/>
      <c r="L84" s="202"/>
      <c r="M84" s="203"/>
      <c r="N84" s="204"/>
      <c r="O84" s="204"/>
      <c r="P84" s="205">
        <f>SUM(P85:P104)</f>
        <v>0</v>
      </c>
      <c r="Q84" s="204"/>
      <c r="R84" s="205">
        <f>SUM(R85:R104)</f>
        <v>0</v>
      </c>
      <c r="S84" s="204"/>
      <c r="T84" s="206">
        <f>SUM(T85:T104)</f>
        <v>6.5905000000000005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7" t="s">
        <v>80</v>
      </c>
      <c r="AT84" s="208" t="s">
        <v>74</v>
      </c>
      <c r="AU84" s="208" t="s">
        <v>80</v>
      </c>
      <c r="AY84" s="207" t="s">
        <v>112</v>
      </c>
      <c r="BK84" s="209">
        <f>SUM(BK85:BK104)</f>
        <v>0</v>
      </c>
    </row>
    <row r="85" s="2" customFormat="1" ht="24" customHeight="1">
      <c r="A85" s="39"/>
      <c r="B85" s="40"/>
      <c r="C85" s="212" t="s">
        <v>80</v>
      </c>
      <c r="D85" s="212" t="s">
        <v>114</v>
      </c>
      <c r="E85" s="213" t="s">
        <v>115</v>
      </c>
      <c r="F85" s="214" t="s">
        <v>116</v>
      </c>
      <c r="G85" s="215" t="s">
        <v>117</v>
      </c>
      <c r="H85" s="216">
        <v>67.25</v>
      </c>
      <c r="I85" s="217"/>
      <c r="J85" s="218">
        <f>ROUND(I85*H85,2)</f>
        <v>0</v>
      </c>
      <c r="K85" s="214" t="s">
        <v>118</v>
      </c>
      <c r="L85" s="45"/>
      <c r="M85" s="219" t="s">
        <v>19</v>
      </c>
      <c r="N85" s="220" t="s">
        <v>46</v>
      </c>
      <c r="O85" s="85"/>
      <c r="P85" s="221">
        <f>O85*H85</f>
        <v>0</v>
      </c>
      <c r="Q85" s="221">
        <v>0</v>
      </c>
      <c r="R85" s="221">
        <f>Q85*H85</f>
        <v>0</v>
      </c>
      <c r="S85" s="221">
        <v>0.098000000000000004</v>
      </c>
      <c r="T85" s="222">
        <f>S85*H85</f>
        <v>6.5905000000000005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3" t="s">
        <v>119</v>
      </c>
      <c r="AT85" s="223" t="s">
        <v>114</v>
      </c>
      <c r="AU85" s="223" t="s">
        <v>82</v>
      </c>
      <c r="AY85" s="18" t="s">
        <v>112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8" t="s">
        <v>80</v>
      </c>
      <c r="BK85" s="224">
        <f>ROUND(I85*H85,2)</f>
        <v>0</v>
      </c>
      <c r="BL85" s="18" t="s">
        <v>119</v>
      </c>
      <c r="BM85" s="223" t="s">
        <v>120</v>
      </c>
    </row>
    <row r="86" s="2" customFormat="1">
      <c r="A86" s="39"/>
      <c r="B86" s="40"/>
      <c r="C86" s="41"/>
      <c r="D86" s="225" t="s">
        <v>121</v>
      </c>
      <c r="E86" s="41"/>
      <c r="F86" s="226" t="s">
        <v>122</v>
      </c>
      <c r="G86" s="41"/>
      <c r="H86" s="41"/>
      <c r="I86" s="131"/>
      <c r="J86" s="41"/>
      <c r="K86" s="41"/>
      <c r="L86" s="45"/>
      <c r="M86" s="227"/>
      <c r="N86" s="228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121</v>
      </c>
      <c r="AU86" s="18" t="s">
        <v>82</v>
      </c>
    </row>
    <row r="87" s="13" customFormat="1">
      <c r="A87" s="13"/>
      <c r="B87" s="229"/>
      <c r="C87" s="230"/>
      <c r="D87" s="225" t="s">
        <v>123</v>
      </c>
      <c r="E87" s="231" t="s">
        <v>19</v>
      </c>
      <c r="F87" s="232" t="s">
        <v>124</v>
      </c>
      <c r="G87" s="230"/>
      <c r="H87" s="231" t="s">
        <v>19</v>
      </c>
      <c r="I87" s="233"/>
      <c r="J87" s="230"/>
      <c r="K87" s="230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123</v>
      </c>
      <c r="AU87" s="238" t="s">
        <v>82</v>
      </c>
      <c r="AV87" s="13" t="s">
        <v>80</v>
      </c>
      <c r="AW87" s="13" t="s">
        <v>37</v>
      </c>
      <c r="AX87" s="13" t="s">
        <v>75</v>
      </c>
      <c r="AY87" s="238" t="s">
        <v>112</v>
      </c>
    </row>
    <row r="88" s="14" customFormat="1">
      <c r="A88" s="14"/>
      <c r="B88" s="239"/>
      <c r="C88" s="240"/>
      <c r="D88" s="225" t="s">
        <v>123</v>
      </c>
      <c r="E88" s="241" t="s">
        <v>19</v>
      </c>
      <c r="F88" s="242" t="s">
        <v>125</v>
      </c>
      <c r="G88" s="240"/>
      <c r="H88" s="243">
        <v>67.25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9" t="s">
        <v>123</v>
      </c>
      <c r="AU88" s="249" t="s">
        <v>82</v>
      </c>
      <c r="AV88" s="14" t="s">
        <v>82</v>
      </c>
      <c r="AW88" s="14" t="s">
        <v>37</v>
      </c>
      <c r="AX88" s="14" t="s">
        <v>80</v>
      </c>
      <c r="AY88" s="249" t="s">
        <v>112</v>
      </c>
    </row>
    <row r="89" s="2" customFormat="1" ht="24" customHeight="1">
      <c r="A89" s="39"/>
      <c r="B89" s="40"/>
      <c r="C89" s="212" t="s">
        <v>82</v>
      </c>
      <c r="D89" s="212" t="s">
        <v>114</v>
      </c>
      <c r="E89" s="213" t="s">
        <v>126</v>
      </c>
      <c r="F89" s="214" t="s">
        <v>127</v>
      </c>
      <c r="G89" s="215" t="s">
        <v>117</v>
      </c>
      <c r="H89" s="216">
        <v>1930</v>
      </c>
      <c r="I89" s="217"/>
      <c r="J89" s="218">
        <f>ROUND(I89*H89,2)</f>
        <v>0</v>
      </c>
      <c r="K89" s="214" t="s">
        <v>118</v>
      </c>
      <c r="L89" s="45"/>
      <c r="M89" s="219" t="s">
        <v>19</v>
      </c>
      <c r="N89" s="220" t="s">
        <v>46</v>
      </c>
      <c r="O89" s="85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3" t="s">
        <v>119</v>
      </c>
      <c r="AT89" s="223" t="s">
        <v>114</v>
      </c>
      <c r="AU89" s="223" t="s">
        <v>82</v>
      </c>
      <c r="AY89" s="18" t="s">
        <v>112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8" t="s">
        <v>80</v>
      </c>
      <c r="BK89" s="224">
        <f>ROUND(I89*H89,2)</f>
        <v>0</v>
      </c>
      <c r="BL89" s="18" t="s">
        <v>119</v>
      </c>
      <c r="BM89" s="223" t="s">
        <v>128</v>
      </c>
    </row>
    <row r="90" s="2" customFormat="1">
      <c r="A90" s="39"/>
      <c r="B90" s="40"/>
      <c r="C90" s="41"/>
      <c r="D90" s="225" t="s">
        <v>121</v>
      </c>
      <c r="E90" s="41"/>
      <c r="F90" s="226" t="s">
        <v>129</v>
      </c>
      <c r="G90" s="41"/>
      <c r="H90" s="41"/>
      <c r="I90" s="131"/>
      <c r="J90" s="41"/>
      <c r="K90" s="41"/>
      <c r="L90" s="45"/>
      <c r="M90" s="227"/>
      <c r="N90" s="22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121</v>
      </c>
      <c r="AU90" s="18" t="s">
        <v>82</v>
      </c>
    </row>
    <row r="91" s="13" customFormat="1">
      <c r="A91" s="13"/>
      <c r="B91" s="229"/>
      <c r="C91" s="230"/>
      <c r="D91" s="225" t="s">
        <v>123</v>
      </c>
      <c r="E91" s="231" t="s">
        <v>19</v>
      </c>
      <c r="F91" s="232" t="s">
        <v>124</v>
      </c>
      <c r="G91" s="230"/>
      <c r="H91" s="231" t="s">
        <v>19</v>
      </c>
      <c r="I91" s="233"/>
      <c r="J91" s="230"/>
      <c r="K91" s="230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123</v>
      </c>
      <c r="AU91" s="238" t="s">
        <v>82</v>
      </c>
      <c r="AV91" s="13" t="s">
        <v>80</v>
      </c>
      <c r="AW91" s="13" t="s">
        <v>37</v>
      </c>
      <c r="AX91" s="13" t="s">
        <v>75</v>
      </c>
      <c r="AY91" s="238" t="s">
        <v>112</v>
      </c>
    </row>
    <row r="92" s="13" customFormat="1">
      <c r="A92" s="13"/>
      <c r="B92" s="229"/>
      <c r="C92" s="230"/>
      <c r="D92" s="225" t="s">
        <v>123</v>
      </c>
      <c r="E92" s="231" t="s">
        <v>19</v>
      </c>
      <c r="F92" s="232" t="s">
        <v>130</v>
      </c>
      <c r="G92" s="230"/>
      <c r="H92" s="231" t="s">
        <v>19</v>
      </c>
      <c r="I92" s="233"/>
      <c r="J92" s="230"/>
      <c r="K92" s="230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123</v>
      </c>
      <c r="AU92" s="238" t="s">
        <v>82</v>
      </c>
      <c r="AV92" s="13" t="s">
        <v>80</v>
      </c>
      <c r="AW92" s="13" t="s">
        <v>37</v>
      </c>
      <c r="AX92" s="13" t="s">
        <v>75</v>
      </c>
      <c r="AY92" s="238" t="s">
        <v>112</v>
      </c>
    </row>
    <row r="93" s="14" customFormat="1">
      <c r="A93" s="14"/>
      <c r="B93" s="239"/>
      <c r="C93" s="240"/>
      <c r="D93" s="225" t="s">
        <v>123</v>
      </c>
      <c r="E93" s="241" t="s">
        <v>19</v>
      </c>
      <c r="F93" s="242" t="s">
        <v>131</v>
      </c>
      <c r="G93" s="240"/>
      <c r="H93" s="243">
        <v>1432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123</v>
      </c>
      <c r="AU93" s="249" t="s">
        <v>82</v>
      </c>
      <c r="AV93" s="14" t="s">
        <v>82</v>
      </c>
      <c r="AW93" s="14" t="s">
        <v>37</v>
      </c>
      <c r="AX93" s="14" t="s">
        <v>75</v>
      </c>
      <c r="AY93" s="249" t="s">
        <v>112</v>
      </c>
    </row>
    <row r="94" s="14" customFormat="1">
      <c r="A94" s="14"/>
      <c r="B94" s="239"/>
      <c r="C94" s="240"/>
      <c r="D94" s="225" t="s">
        <v>123</v>
      </c>
      <c r="E94" s="241" t="s">
        <v>19</v>
      </c>
      <c r="F94" s="242" t="s">
        <v>132</v>
      </c>
      <c r="G94" s="240"/>
      <c r="H94" s="243">
        <v>338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123</v>
      </c>
      <c r="AU94" s="249" t="s">
        <v>82</v>
      </c>
      <c r="AV94" s="14" t="s">
        <v>82</v>
      </c>
      <c r="AW94" s="14" t="s">
        <v>37</v>
      </c>
      <c r="AX94" s="14" t="s">
        <v>75</v>
      </c>
      <c r="AY94" s="249" t="s">
        <v>112</v>
      </c>
    </row>
    <row r="95" s="14" customFormat="1">
      <c r="A95" s="14"/>
      <c r="B95" s="239"/>
      <c r="C95" s="240"/>
      <c r="D95" s="225" t="s">
        <v>123</v>
      </c>
      <c r="E95" s="241" t="s">
        <v>19</v>
      </c>
      <c r="F95" s="242" t="s">
        <v>133</v>
      </c>
      <c r="G95" s="240"/>
      <c r="H95" s="243">
        <v>160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123</v>
      </c>
      <c r="AU95" s="249" t="s">
        <v>82</v>
      </c>
      <c r="AV95" s="14" t="s">
        <v>82</v>
      </c>
      <c r="AW95" s="14" t="s">
        <v>37</v>
      </c>
      <c r="AX95" s="14" t="s">
        <v>75</v>
      </c>
      <c r="AY95" s="249" t="s">
        <v>112</v>
      </c>
    </row>
    <row r="96" s="15" customFormat="1">
      <c r="A96" s="15"/>
      <c r="B96" s="250"/>
      <c r="C96" s="251"/>
      <c r="D96" s="225" t="s">
        <v>123</v>
      </c>
      <c r="E96" s="252" t="s">
        <v>19</v>
      </c>
      <c r="F96" s="253" t="s">
        <v>134</v>
      </c>
      <c r="G96" s="251"/>
      <c r="H96" s="254">
        <v>1930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0" t="s">
        <v>123</v>
      </c>
      <c r="AU96" s="260" t="s">
        <v>82</v>
      </c>
      <c r="AV96" s="15" t="s">
        <v>119</v>
      </c>
      <c r="AW96" s="15" t="s">
        <v>37</v>
      </c>
      <c r="AX96" s="15" t="s">
        <v>80</v>
      </c>
      <c r="AY96" s="260" t="s">
        <v>112</v>
      </c>
    </row>
    <row r="97" s="2" customFormat="1" ht="16.5" customHeight="1">
      <c r="A97" s="39"/>
      <c r="B97" s="40"/>
      <c r="C97" s="212" t="s">
        <v>135</v>
      </c>
      <c r="D97" s="212" t="s">
        <v>114</v>
      </c>
      <c r="E97" s="213" t="s">
        <v>136</v>
      </c>
      <c r="F97" s="214" t="s">
        <v>137</v>
      </c>
      <c r="G97" s="215" t="s">
        <v>117</v>
      </c>
      <c r="H97" s="216">
        <v>1930</v>
      </c>
      <c r="I97" s="217"/>
      <c r="J97" s="218">
        <f>ROUND(I97*H97,2)</f>
        <v>0</v>
      </c>
      <c r="K97" s="214" t="s">
        <v>118</v>
      </c>
      <c r="L97" s="45"/>
      <c r="M97" s="219" t="s">
        <v>19</v>
      </c>
      <c r="N97" s="220" t="s">
        <v>46</v>
      </c>
      <c r="O97" s="85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3" t="s">
        <v>119</v>
      </c>
      <c r="AT97" s="223" t="s">
        <v>114</v>
      </c>
      <c r="AU97" s="223" t="s">
        <v>82</v>
      </c>
      <c r="AY97" s="18" t="s">
        <v>112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8" t="s">
        <v>80</v>
      </c>
      <c r="BK97" s="224">
        <f>ROUND(I97*H97,2)</f>
        <v>0</v>
      </c>
      <c r="BL97" s="18" t="s">
        <v>119</v>
      </c>
      <c r="BM97" s="223" t="s">
        <v>138</v>
      </c>
    </row>
    <row r="98" s="2" customFormat="1">
      <c r="A98" s="39"/>
      <c r="B98" s="40"/>
      <c r="C98" s="41"/>
      <c r="D98" s="225" t="s">
        <v>121</v>
      </c>
      <c r="E98" s="41"/>
      <c r="F98" s="226" t="s">
        <v>139</v>
      </c>
      <c r="G98" s="41"/>
      <c r="H98" s="41"/>
      <c r="I98" s="131"/>
      <c r="J98" s="41"/>
      <c r="K98" s="41"/>
      <c r="L98" s="45"/>
      <c r="M98" s="227"/>
      <c r="N98" s="228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121</v>
      </c>
      <c r="AU98" s="18" t="s">
        <v>82</v>
      </c>
    </row>
    <row r="99" s="13" customFormat="1">
      <c r="A99" s="13"/>
      <c r="B99" s="229"/>
      <c r="C99" s="230"/>
      <c r="D99" s="225" t="s">
        <v>123</v>
      </c>
      <c r="E99" s="231" t="s">
        <v>19</v>
      </c>
      <c r="F99" s="232" t="s">
        <v>124</v>
      </c>
      <c r="G99" s="230"/>
      <c r="H99" s="231" t="s">
        <v>19</v>
      </c>
      <c r="I99" s="233"/>
      <c r="J99" s="230"/>
      <c r="K99" s="230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123</v>
      </c>
      <c r="AU99" s="238" t="s">
        <v>82</v>
      </c>
      <c r="AV99" s="13" t="s">
        <v>80</v>
      </c>
      <c r="AW99" s="13" t="s">
        <v>37</v>
      </c>
      <c r="AX99" s="13" t="s">
        <v>75</v>
      </c>
      <c r="AY99" s="238" t="s">
        <v>112</v>
      </c>
    </row>
    <row r="100" s="13" customFormat="1">
      <c r="A100" s="13"/>
      <c r="B100" s="229"/>
      <c r="C100" s="230"/>
      <c r="D100" s="225" t="s">
        <v>123</v>
      </c>
      <c r="E100" s="231" t="s">
        <v>19</v>
      </c>
      <c r="F100" s="232" t="s">
        <v>140</v>
      </c>
      <c r="G100" s="230"/>
      <c r="H100" s="231" t="s">
        <v>19</v>
      </c>
      <c r="I100" s="233"/>
      <c r="J100" s="230"/>
      <c r="K100" s="230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123</v>
      </c>
      <c r="AU100" s="238" t="s">
        <v>82</v>
      </c>
      <c r="AV100" s="13" t="s">
        <v>80</v>
      </c>
      <c r="AW100" s="13" t="s">
        <v>37</v>
      </c>
      <c r="AX100" s="13" t="s">
        <v>75</v>
      </c>
      <c r="AY100" s="238" t="s">
        <v>112</v>
      </c>
    </row>
    <row r="101" s="14" customFormat="1">
      <c r="A101" s="14"/>
      <c r="B101" s="239"/>
      <c r="C101" s="240"/>
      <c r="D101" s="225" t="s">
        <v>123</v>
      </c>
      <c r="E101" s="241" t="s">
        <v>19</v>
      </c>
      <c r="F101" s="242" t="s">
        <v>131</v>
      </c>
      <c r="G101" s="240"/>
      <c r="H101" s="243">
        <v>1432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9" t="s">
        <v>123</v>
      </c>
      <c r="AU101" s="249" t="s">
        <v>82</v>
      </c>
      <c r="AV101" s="14" t="s">
        <v>82</v>
      </c>
      <c r="AW101" s="14" t="s">
        <v>37</v>
      </c>
      <c r="AX101" s="14" t="s">
        <v>75</v>
      </c>
      <c r="AY101" s="249" t="s">
        <v>112</v>
      </c>
    </row>
    <row r="102" s="14" customFormat="1">
      <c r="A102" s="14"/>
      <c r="B102" s="239"/>
      <c r="C102" s="240"/>
      <c r="D102" s="225" t="s">
        <v>123</v>
      </c>
      <c r="E102" s="241" t="s">
        <v>19</v>
      </c>
      <c r="F102" s="242" t="s">
        <v>132</v>
      </c>
      <c r="G102" s="240"/>
      <c r="H102" s="243">
        <v>338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123</v>
      </c>
      <c r="AU102" s="249" t="s">
        <v>82</v>
      </c>
      <c r="AV102" s="14" t="s">
        <v>82</v>
      </c>
      <c r="AW102" s="14" t="s">
        <v>37</v>
      </c>
      <c r="AX102" s="14" t="s">
        <v>75</v>
      </c>
      <c r="AY102" s="249" t="s">
        <v>112</v>
      </c>
    </row>
    <row r="103" s="14" customFormat="1">
      <c r="A103" s="14"/>
      <c r="B103" s="239"/>
      <c r="C103" s="240"/>
      <c r="D103" s="225" t="s">
        <v>123</v>
      </c>
      <c r="E103" s="241" t="s">
        <v>19</v>
      </c>
      <c r="F103" s="242" t="s">
        <v>133</v>
      </c>
      <c r="G103" s="240"/>
      <c r="H103" s="243">
        <v>160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123</v>
      </c>
      <c r="AU103" s="249" t="s">
        <v>82</v>
      </c>
      <c r="AV103" s="14" t="s">
        <v>82</v>
      </c>
      <c r="AW103" s="14" t="s">
        <v>37</v>
      </c>
      <c r="AX103" s="14" t="s">
        <v>75</v>
      </c>
      <c r="AY103" s="249" t="s">
        <v>112</v>
      </c>
    </row>
    <row r="104" s="15" customFormat="1">
      <c r="A104" s="15"/>
      <c r="B104" s="250"/>
      <c r="C104" s="251"/>
      <c r="D104" s="225" t="s">
        <v>123</v>
      </c>
      <c r="E104" s="252" t="s">
        <v>19</v>
      </c>
      <c r="F104" s="253" t="s">
        <v>134</v>
      </c>
      <c r="G104" s="251"/>
      <c r="H104" s="254">
        <v>1930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0" t="s">
        <v>123</v>
      </c>
      <c r="AU104" s="260" t="s">
        <v>82</v>
      </c>
      <c r="AV104" s="15" t="s">
        <v>119</v>
      </c>
      <c r="AW104" s="15" t="s">
        <v>37</v>
      </c>
      <c r="AX104" s="15" t="s">
        <v>80</v>
      </c>
      <c r="AY104" s="260" t="s">
        <v>112</v>
      </c>
    </row>
    <row r="105" s="12" customFormat="1" ht="22.8" customHeight="1">
      <c r="A105" s="12"/>
      <c r="B105" s="196"/>
      <c r="C105" s="197"/>
      <c r="D105" s="198" t="s">
        <v>74</v>
      </c>
      <c r="E105" s="210" t="s">
        <v>141</v>
      </c>
      <c r="F105" s="210" t="s">
        <v>142</v>
      </c>
      <c r="G105" s="197"/>
      <c r="H105" s="197"/>
      <c r="I105" s="200"/>
      <c r="J105" s="211">
        <f>BK105</f>
        <v>0</v>
      </c>
      <c r="K105" s="197"/>
      <c r="L105" s="202"/>
      <c r="M105" s="203"/>
      <c r="N105" s="204"/>
      <c r="O105" s="204"/>
      <c r="P105" s="205">
        <f>SUM(P106:P144)</f>
        <v>0</v>
      </c>
      <c r="Q105" s="204"/>
      <c r="R105" s="205">
        <f>SUM(R106:R144)</f>
        <v>131.20728</v>
      </c>
      <c r="S105" s="204"/>
      <c r="T105" s="206">
        <f>SUM(T106:T144)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7" t="s">
        <v>80</v>
      </c>
      <c r="AT105" s="208" t="s">
        <v>74</v>
      </c>
      <c r="AU105" s="208" t="s">
        <v>80</v>
      </c>
      <c r="AY105" s="207" t="s">
        <v>112</v>
      </c>
      <c r="BK105" s="209">
        <f>SUM(BK106:BK144)</f>
        <v>0</v>
      </c>
    </row>
    <row r="106" s="2" customFormat="1" ht="16.5" customHeight="1">
      <c r="A106" s="39"/>
      <c r="B106" s="40"/>
      <c r="C106" s="212" t="s">
        <v>119</v>
      </c>
      <c r="D106" s="212" t="s">
        <v>114</v>
      </c>
      <c r="E106" s="213" t="s">
        <v>143</v>
      </c>
      <c r="F106" s="214" t="s">
        <v>144</v>
      </c>
      <c r="G106" s="215" t="s">
        <v>117</v>
      </c>
      <c r="H106" s="216">
        <v>1930</v>
      </c>
      <c r="I106" s="217"/>
      <c r="J106" s="218">
        <f>ROUND(I106*H106,2)</f>
        <v>0</v>
      </c>
      <c r="K106" s="214" t="s">
        <v>118</v>
      </c>
      <c r="L106" s="45"/>
      <c r="M106" s="219" t="s">
        <v>19</v>
      </c>
      <c r="N106" s="220" t="s">
        <v>46</v>
      </c>
      <c r="O106" s="85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3" t="s">
        <v>119</v>
      </c>
      <c r="AT106" s="223" t="s">
        <v>114</v>
      </c>
      <c r="AU106" s="223" t="s">
        <v>82</v>
      </c>
      <c r="AY106" s="18" t="s">
        <v>112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8" t="s">
        <v>80</v>
      </c>
      <c r="BK106" s="224">
        <f>ROUND(I106*H106,2)</f>
        <v>0</v>
      </c>
      <c r="BL106" s="18" t="s">
        <v>119</v>
      </c>
      <c r="BM106" s="223" t="s">
        <v>145</v>
      </c>
    </row>
    <row r="107" s="13" customFormat="1">
      <c r="A107" s="13"/>
      <c r="B107" s="229"/>
      <c r="C107" s="230"/>
      <c r="D107" s="225" t="s">
        <v>123</v>
      </c>
      <c r="E107" s="231" t="s">
        <v>19</v>
      </c>
      <c r="F107" s="232" t="s">
        <v>124</v>
      </c>
      <c r="G107" s="230"/>
      <c r="H107" s="231" t="s">
        <v>19</v>
      </c>
      <c r="I107" s="233"/>
      <c r="J107" s="230"/>
      <c r="K107" s="230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123</v>
      </c>
      <c r="AU107" s="238" t="s">
        <v>82</v>
      </c>
      <c r="AV107" s="13" t="s">
        <v>80</v>
      </c>
      <c r="AW107" s="13" t="s">
        <v>37</v>
      </c>
      <c r="AX107" s="13" t="s">
        <v>75</v>
      </c>
      <c r="AY107" s="238" t="s">
        <v>112</v>
      </c>
    </row>
    <row r="108" s="13" customFormat="1">
      <c r="A108" s="13"/>
      <c r="B108" s="229"/>
      <c r="C108" s="230"/>
      <c r="D108" s="225" t="s">
        <v>123</v>
      </c>
      <c r="E108" s="231" t="s">
        <v>19</v>
      </c>
      <c r="F108" s="232" t="s">
        <v>146</v>
      </c>
      <c r="G108" s="230"/>
      <c r="H108" s="231" t="s">
        <v>19</v>
      </c>
      <c r="I108" s="233"/>
      <c r="J108" s="230"/>
      <c r="K108" s="230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123</v>
      </c>
      <c r="AU108" s="238" t="s">
        <v>82</v>
      </c>
      <c r="AV108" s="13" t="s">
        <v>80</v>
      </c>
      <c r="AW108" s="13" t="s">
        <v>37</v>
      </c>
      <c r="AX108" s="13" t="s">
        <v>75</v>
      </c>
      <c r="AY108" s="238" t="s">
        <v>112</v>
      </c>
    </row>
    <row r="109" s="14" customFormat="1">
      <c r="A109" s="14"/>
      <c r="B109" s="239"/>
      <c r="C109" s="240"/>
      <c r="D109" s="225" t="s">
        <v>123</v>
      </c>
      <c r="E109" s="241" t="s">
        <v>19</v>
      </c>
      <c r="F109" s="242" t="s">
        <v>131</v>
      </c>
      <c r="G109" s="240"/>
      <c r="H109" s="243">
        <v>1432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123</v>
      </c>
      <c r="AU109" s="249" t="s">
        <v>82</v>
      </c>
      <c r="AV109" s="14" t="s">
        <v>82</v>
      </c>
      <c r="AW109" s="14" t="s">
        <v>37</v>
      </c>
      <c r="AX109" s="14" t="s">
        <v>75</v>
      </c>
      <c r="AY109" s="249" t="s">
        <v>112</v>
      </c>
    </row>
    <row r="110" s="14" customFormat="1">
      <c r="A110" s="14"/>
      <c r="B110" s="239"/>
      <c r="C110" s="240"/>
      <c r="D110" s="225" t="s">
        <v>123</v>
      </c>
      <c r="E110" s="241" t="s">
        <v>19</v>
      </c>
      <c r="F110" s="242" t="s">
        <v>132</v>
      </c>
      <c r="G110" s="240"/>
      <c r="H110" s="243">
        <v>338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123</v>
      </c>
      <c r="AU110" s="249" t="s">
        <v>82</v>
      </c>
      <c r="AV110" s="14" t="s">
        <v>82</v>
      </c>
      <c r="AW110" s="14" t="s">
        <v>37</v>
      </c>
      <c r="AX110" s="14" t="s">
        <v>75</v>
      </c>
      <c r="AY110" s="249" t="s">
        <v>112</v>
      </c>
    </row>
    <row r="111" s="14" customFormat="1">
      <c r="A111" s="14"/>
      <c r="B111" s="239"/>
      <c r="C111" s="240"/>
      <c r="D111" s="225" t="s">
        <v>123</v>
      </c>
      <c r="E111" s="241" t="s">
        <v>19</v>
      </c>
      <c r="F111" s="242" t="s">
        <v>133</v>
      </c>
      <c r="G111" s="240"/>
      <c r="H111" s="243">
        <v>160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123</v>
      </c>
      <c r="AU111" s="249" t="s">
        <v>82</v>
      </c>
      <c r="AV111" s="14" t="s">
        <v>82</v>
      </c>
      <c r="AW111" s="14" t="s">
        <v>37</v>
      </c>
      <c r="AX111" s="14" t="s">
        <v>75</v>
      </c>
      <c r="AY111" s="249" t="s">
        <v>112</v>
      </c>
    </row>
    <row r="112" s="15" customFormat="1">
      <c r="A112" s="15"/>
      <c r="B112" s="250"/>
      <c r="C112" s="251"/>
      <c r="D112" s="225" t="s">
        <v>123</v>
      </c>
      <c r="E112" s="252" t="s">
        <v>19</v>
      </c>
      <c r="F112" s="253" t="s">
        <v>134</v>
      </c>
      <c r="G112" s="251"/>
      <c r="H112" s="254">
        <v>1930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0" t="s">
        <v>123</v>
      </c>
      <c r="AU112" s="260" t="s">
        <v>82</v>
      </c>
      <c r="AV112" s="15" t="s">
        <v>119</v>
      </c>
      <c r="AW112" s="15" t="s">
        <v>37</v>
      </c>
      <c r="AX112" s="15" t="s">
        <v>80</v>
      </c>
      <c r="AY112" s="260" t="s">
        <v>112</v>
      </c>
    </row>
    <row r="113" s="2" customFormat="1" ht="16.5" customHeight="1">
      <c r="A113" s="39"/>
      <c r="B113" s="40"/>
      <c r="C113" s="212" t="s">
        <v>141</v>
      </c>
      <c r="D113" s="212" t="s">
        <v>114</v>
      </c>
      <c r="E113" s="213" t="s">
        <v>147</v>
      </c>
      <c r="F113" s="214" t="s">
        <v>148</v>
      </c>
      <c r="G113" s="215" t="s">
        <v>117</v>
      </c>
      <c r="H113" s="216">
        <v>95</v>
      </c>
      <c r="I113" s="217"/>
      <c r="J113" s="218">
        <f>ROUND(I113*H113,2)</f>
        <v>0</v>
      </c>
      <c r="K113" s="214" t="s">
        <v>118</v>
      </c>
      <c r="L113" s="45"/>
      <c r="M113" s="219" t="s">
        <v>19</v>
      </c>
      <c r="N113" s="220" t="s">
        <v>46</v>
      </c>
      <c r="O113" s="85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3" t="s">
        <v>119</v>
      </c>
      <c r="AT113" s="223" t="s">
        <v>114</v>
      </c>
      <c r="AU113" s="223" t="s">
        <v>82</v>
      </c>
      <c r="AY113" s="18" t="s">
        <v>112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8" t="s">
        <v>80</v>
      </c>
      <c r="BK113" s="224">
        <f>ROUND(I113*H113,2)</f>
        <v>0</v>
      </c>
      <c r="BL113" s="18" t="s">
        <v>119</v>
      </c>
      <c r="BM113" s="223" t="s">
        <v>149</v>
      </c>
    </row>
    <row r="114" s="13" customFormat="1">
      <c r="A114" s="13"/>
      <c r="B114" s="229"/>
      <c r="C114" s="230"/>
      <c r="D114" s="225" t="s">
        <v>123</v>
      </c>
      <c r="E114" s="231" t="s">
        <v>19</v>
      </c>
      <c r="F114" s="232" t="s">
        <v>124</v>
      </c>
      <c r="G114" s="230"/>
      <c r="H114" s="231" t="s">
        <v>19</v>
      </c>
      <c r="I114" s="233"/>
      <c r="J114" s="230"/>
      <c r="K114" s="230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123</v>
      </c>
      <c r="AU114" s="238" t="s">
        <v>82</v>
      </c>
      <c r="AV114" s="13" t="s">
        <v>80</v>
      </c>
      <c r="AW114" s="13" t="s">
        <v>37</v>
      </c>
      <c r="AX114" s="13" t="s">
        <v>75</v>
      </c>
      <c r="AY114" s="238" t="s">
        <v>112</v>
      </c>
    </row>
    <row r="115" s="13" customFormat="1">
      <c r="A115" s="13"/>
      <c r="B115" s="229"/>
      <c r="C115" s="230"/>
      <c r="D115" s="225" t="s">
        <v>123</v>
      </c>
      <c r="E115" s="231" t="s">
        <v>19</v>
      </c>
      <c r="F115" s="232" t="s">
        <v>150</v>
      </c>
      <c r="G115" s="230"/>
      <c r="H115" s="231" t="s">
        <v>19</v>
      </c>
      <c r="I115" s="233"/>
      <c r="J115" s="230"/>
      <c r="K115" s="230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123</v>
      </c>
      <c r="AU115" s="238" t="s">
        <v>82</v>
      </c>
      <c r="AV115" s="13" t="s">
        <v>80</v>
      </c>
      <c r="AW115" s="13" t="s">
        <v>37</v>
      </c>
      <c r="AX115" s="13" t="s">
        <v>75</v>
      </c>
      <c r="AY115" s="238" t="s">
        <v>112</v>
      </c>
    </row>
    <row r="116" s="14" customFormat="1">
      <c r="A116" s="14"/>
      <c r="B116" s="239"/>
      <c r="C116" s="240"/>
      <c r="D116" s="225" t="s">
        <v>123</v>
      </c>
      <c r="E116" s="241" t="s">
        <v>19</v>
      </c>
      <c r="F116" s="242" t="s">
        <v>151</v>
      </c>
      <c r="G116" s="240"/>
      <c r="H116" s="243">
        <v>58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123</v>
      </c>
      <c r="AU116" s="249" t="s">
        <v>82</v>
      </c>
      <c r="AV116" s="14" t="s">
        <v>82</v>
      </c>
      <c r="AW116" s="14" t="s">
        <v>37</v>
      </c>
      <c r="AX116" s="14" t="s">
        <v>75</v>
      </c>
      <c r="AY116" s="249" t="s">
        <v>112</v>
      </c>
    </row>
    <row r="117" s="14" customFormat="1">
      <c r="A117" s="14"/>
      <c r="B117" s="239"/>
      <c r="C117" s="240"/>
      <c r="D117" s="225" t="s">
        <v>123</v>
      </c>
      <c r="E117" s="241" t="s">
        <v>19</v>
      </c>
      <c r="F117" s="242" t="s">
        <v>152</v>
      </c>
      <c r="G117" s="240"/>
      <c r="H117" s="243">
        <v>35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123</v>
      </c>
      <c r="AU117" s="249" t="s">
        <v>82</v>
      </c>
      <c r="AV117" s="14" t="s">
        <v>82</v>
      </c>
      <c r="AW117" s="14" t="s">
        <v>37</v>
      </c>
      <c r="AX117" s="14" t="s">
        <v>75</v>
      </c>
      <c r="AY117" s="249" t="s">
        <v>112</v>
      </c>
    </row>
    <row r="118" s="14" customFormat="1">
      <c r="A118" s="14"/>
      <c r="B118" s="239"/>
      <c r="C118" s="240"/>
      <c r="D118" s="225" t="s">
        <v>123</v>
      </c>
      <c r="E118" s="241" t="s">
        <v>19</v>
      </c>
      <c r="F118" s="242" t="s">
        <v>153</v>
      </c>
      <c r="G118" s="240"/>
      <c r="H118" s="243">
        <v>2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9" t="s">
        <v>123</v>
      </c>
      <c r="AU118" s="249" t="s">
        <v>82</v>
      </c>
      <c r="AV118" s="14" t="s">
        <v>82</v>
      </c>
      <c r="AW118" s="14" t="s">
        <v>37</v>
      </c>
      <c r="AX118" s="14" t="s">
        <v>75</v>
      </c>
      <c r="AY118" s="249" t="s">
        <v>112</v>
      </c>
    </row>
    <row r="119" s="15" customFormat="1">
      <c r="A119" s="15"/>
      <c r="B119" s="250"/>
      <c r="C119" s="251"/>
      <c r="D119" s="225" t="s">
        <v>123</v>
      </c>
      <c r="E119" s="252" t="s">
        <v>19</v>
      </c>
      <c r="F119" s="253" t="s">
        <v>134</v>
      </c>
      <c r="G119" s="251"/>
      <c r="H119" s="254">
        <v>95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0" t="s">
        <v>123</v>
      </c>
      <c r="AU119" s="260" t="s">
        <v>82</v>
      </c>
      <c r="AV119" s="15" t="s">
        <v>119</v>
      </c>
      <c r="AW119" s="15" t="s">
        <v>37</v>
      </c>
      <c r="AX119" s="15" t="s">
        <v>80</v>
      </c>
      <c r="AY119" s="260" t="s">
        <v>112</v>
      </c>
    </row>
    <row r="120" s="2" customFormat="1" ht="24" customHeight="1">
      <c r="A120" s="39"/>
      <c r="B120" s="40"/>
      <c r="C120" s="212" t="s">
        <v>154</v>
      </c>
      <c r="D120" s="212" t="s">
        <v>114</v>
      </c>
      <c r="E120" s="213" t="s">
        <v>155</v>
      </c>
      <c r="F120" s="214" t="s">
        <v>156</v>
      </c>
      <c r="G120" s="215" t="s">
        <v>117</v>
      </c>
      <c r="H120" s="216">
        <v>563</v>
      </c>
      <c r="I120" s="217"/>
      <c r="J120" s="218">
        <f>ROUND(I120*H120,2)</f>
        <v>0</v>
      </c>
      <c r="K120" s="214" t="s">
        <v>118</v>
      </c>
      <c r="L120" s="45"/>
      <c r="M120" s="219" t="s">
        <v>19</v>
      </c>
      <c r="N120" s="220" t="s">
        <v>46</v>
      </c>
      <c r="O120" s="85"/>
      <c r="P120" s="221">
        <f>O120*H120</f>
        <v>0</v>
      </c>
      <c r="Q120" s="221">
        <v>0.216</v>
      </c>
      <c r="R120" s="221">
        <f>Q120*H120</f>
        <v>121.608</v>
      </c>
      <c r="S120" s="221">
        <v>0</v>
      </c>
      <c r="T120" s="22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3" t="s">
        <v>119</v>
      </c>
      <c r="AT120" s="223" t="s">
        <v>114</v>
      </c>
      <c r="AU120" s="223" t="s">
        <v>82</v>
      </c>
      <c r="AY120" s="18" t="s">
        <v>112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8" t="s">
        <v>80</v>
      </c>
      <c r="BK120" s="224">
        <f>ROUND(I120*H120,2)</f>
        <v>0</v>
      </c>
      <c r="BL120" s="18" t="s">
        <v>119</v>
      </c>
      <c r="BM120" s="223" t="s">
        <v>157</v>
      </c>
    </row>
    <row r="121" s="2" customFormat="1">
      <c r="A121" s="39"/>
      <c r="B121" s="40"/>
      <c r="C121" s="41"/>
      <c r="D121" s="225" t="s">
        <v>121</v>
      </c>
      <c r="E121" s="41"/>
      <c r="F121" s="226" t="s">
        <v>158</v>
      </c>
      <c r="G121" s="41"/>
      <c r="H121" s="41"/>
      <c r="I121" s="131"/>
      <c r="J121" s="41"/>
      <c r="K121" s="41"/>
      <c r="L121" s="45"/>
      <c r="M121" s="227"/>
      <c r="N121" s="22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121</v>
      </c>
      <c r="AU121" s="18" t="s">
        <v>82</v>
      </c>
    </row>
    <row r="122" s="13" customFormat="1">
      <c r="A122" s="13"/>
      <c r="B122" s="229"/>
      <c r="C122" s="230"/>
      <c r="D122" s="225" t="s">
        <v>123</v>
      </c>
      <c r="E122" s="231" t="s">
        <v>19</v>
      </c>
      <c r="F122" s="232" t="s">
        <v>124</v>
      </c>
      <c r="G122" s="230"/>
      <c r="H122" s="231" t="s">
        <v>19</v>
      </c>
      <c r="I122" s="233"/>
      <c r="J122" s="230"/>
      <c r="K122" s="230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123</v>
      </c>
      <c r="AU122" s="238" t="s">
        <v>82</v>
      </c>
      <c r="AV122" s="13" t="s">
        <v>80</v>
      </c>
      <c r="AW122" s="13" t="s">
        <v>37</v>
      </c>
      <c r="AX122" s="13" t="s">
        <v>75</v>
      </c>
      <c r="AY122" s="238" t="s">
        <v>112</v>
      </c>
    </row>
    <row r="123" s="13" customFormat="1">
      <c r="A123" s="13"/>
      <c r="B123" s="229"/>
      <c r="C123" s="230"/>
      <c r="D123" s="225" t="s">
        <v>123</v>
      </c>
      <c r="E123" s="231" t="s">
        <v>19</v>
      </c>
      <c r="F123" s="232" t="s">
        <v>159</v>
      </c>
      <c r="G123" s="230"/>
      <c r="H123" s="231" t="s">
        <v>19</v>
      </c>
      <c r="I123" s="233"/>
      <c r="J123" s="230"/>
      <c r="K123" s="230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123</v>
      </c>
      <c r="AU123" s="238" t="s">
        <v>82</v>
      </c>
      <c r="AV123" s="13" t="s">
        <v>80</v>
      </c>
      <c r="AW123" s="13" t="s">
        <v>37</v>
      </c>
      <c r="AX123" s="13" t="s">
        <v>75</v>
      </c>
      <c r="AY123" s="238" t="s">
        <v>112</v>
      </c>
    </row>
    <row r="124" s="14" customFormat="1">
      <c r="A124" s="14"/>
      <c r="B124" s="239"/>
      <c r="C124" s="240"/>
      <c r="D124" s="225" t="s">
        <v>123</v>
      </c>
      <c r="E124" s="241" t="s">
        <v>19</v>
      </c>
      <c r="F124" s="242" t="s">
        <v>160</v>
      </c>
      <c r="G124" s="240"/>
      <c r="H124" s="243">
        <v>403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123</v>
      </c>
      <c r="AU124" s="249" t="s">
        <v>82</v>
      </c>
      <c r="AV124" s="14" t="s">
        <v>82</v>
      </c>
      <c r="AW124" s="14" t="s">
        <v>37</v>
      </c>
      <c r="AX124" s="14" t="s">
        <v>75</v>
      </c>
      <c r="AY124" s="249" t="s">
        <v>112</v>
      </c>
    </row>
    <row r="125" s="14" customFormat="1">
      <c r="A125" s="14"/>
      <c r="B125" s="239"/>
      <c r="C125" s="240"/>
      <c r="D125" s="225" t="s">
        <v>123</v>
      </c>
      <c r="E125" s="241" t="s">
        <v>19</v>
      </c>
      <c r="F125" s="242" t="s">
        <v>161</v>
      </c>
      <c r="G125" s="240"/>
      <c r="H125" s="243">
        <v>104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123</v>
      </c>
      <c r="AU125" s="249" t="s">
        <v>82</v>
      </c>
      <c r="AV125" s="14" t="s">
        <v>82</v>
      </c>
      <c r="AW125" s="14" t="s">
        <v>37</v>
      </c>
      <c r="AX125" s="14" t="s">
        <v>75</v>
      </c>
      <c r="AY125" s="249" t="s">
        <v>112</v>
      </c>
    </row>
    <row r="126" s="14" customFormat="1">
      <c r="A126" s="14"/>
      <c r="B126" s="239"/>
      <c r="C126" s="240"/>
      <c r="D126" s="225" t="s">
        <v>123</v>
      </c>
      <c r="E126" s="241" t="s">
        <v>19</v>
      </c>
      <c r="F126" s="242" t="s">
        <v>162</v>
      </c>
      <c r="G126" s="240"/>
      <c r="H126" s="243">
        <v>56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9" t="s">
        <v>123</v>
      </c>
      <c r="AU126" s="249" t="s">
        <v>82</v>
      </c>
      <c r="AV126" s="14" t="s">
        <v>82</v>
      </c>
      <c r="AW126" s="14" t="s">
        <v>37</v>
      </c>
      <c r="AX126" s="14" t="s">
        <v>75</v>
      </c>
      <c r="AY126" s="249" t="s">
        <v>112</v>
      </c>
    </row>
    <row r="127" s="15" customFormat="1">
      <c r="A127" s="15"/>
      <c r="B127" s="250"/>
      <c r="C127" s="251"/>
      <c r="D127" s="225" t="s">
        <v>123</v>
      </c>
      <c r="E127" s="252" t="s">
        <v>19</v>
      </c>
      <c r="F127" s="253" t="s">
        <v>134</v>
      </c>
      <c r="G127" s="251"/>
      <c r="H127" s="254">
        <v>563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0" t="s">
        <v>123</v>
      </c>
      <c r="AU127" s="260" t="s">
        <v>82</v>
      </c>
      <c r="AV127" s="15" t="s">
        <v>119</v>
      </c>
      <c r="AW127" s="15" t="s">
        <v>37</v>
      </c>
      <c r="AX127" s="15" t="s">
        <v>80</v>
      </c>
      <c r="AY127" s="260" t="s">
        <v>112</v>
      </c>
    </row>
    <row r="128" s="2" customFormat="1" ht="16.5" customHeight="1">
      <c r="A128" s="39"/>
      <c r="B128" s="40"/>
      <c r="C128" s="212" t="s">
        <v>163</v>
      </c>
      <c r="D128" s="212" t="s">
        <v>114</v>
      </c>
      <c r="E128" s="213" t="s">
        <v>164</v>
      </c>
      <c r="F128" s="214" t="s">
        <v>165</v>
      </c>
      <c r="G128" s="215" t="s">
        <v>117</v>
      </c>
      <c r="H128" s="216">
        <v>1930</v>
      </c>
      <c r="I128" s="217"/>
      <c r="J128" s="218">
        <f>ROUND(I128*H128,2)</f>
        <v>0</v>
      </c>
      <c r="K128" s="214" t="s">
        <v>118</v>
      </c>
      <c r="L128" s="45"/>
      <c r="M128" s="219" t="s">
        <v>19</v>
      </c>
      <c r="N128" s="220" t="s">
        <v>46</v>
      </c>
      <c r="O128" s="85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3" t="s">
        <v>119</v>
      </c>
      <c r="AT128" s="223" t="s">
        <v>114</v>
      </c>
      <c r="AU128" s="223" t="s">
        <v>82</v>
      </c>
      <c r="AY128" s="18" t="s">
        <v>112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8" t="s">
        <v>80</v>
      </c>
      <c r="BK128" s="224">
        <f>ROUND(I128*H128,2)</f>
        <v>0</v>
      </c>
      <c r="BL128" s="18" t="s">
        <v>119</v>
      </c>
      <c r="BM128" s="223" t="s">
        <v>166</v>
      </c>
    </row>
    <row r="129" s="2" customFormat="1">
      <c r="A129" s="39"/>
      <c r="B129" s="40"/>
      <c r="C129" s="41"/>
      <c r="D129" s="225" t="s">
        <v>121</v>
      </c>
      <c r="E129" s="41"/>
      <c r="F129" s="226" t="s">
        <v>167</v>
      </c>
      <c r="G129" s="41"/>
      <c r="H129" s="41"/>
      <c r="I129" s="131"/>
      <c r="J129" s="41"/>
      <c r="K129" s="41"/>
      <c r="L129" s="45"/>
      <c r="M129" s="227"/>
      <c r="N129" s="228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121</v>
      </c>
      <c r="AU129" s="18" t="s">
        <v>82</v>
      </c>
    </row>
    <row r="130" s="14" customFormat="1">
      <c r="A130" s="14"/>
      <c r="B130" s="239"/>
      <c r="C130" s="240"/>
      <c r="D130" s="225" t="s">
        <v>123</v>
      </c>
      <c r="E130" s="241" t="s">
        <v>19</v>
      </c>
      <c r="F130" s="242" t="s">
        <v>131</v>
      </c>
      <c r="G130" s="240"/>
      <c r="H130" s="243">
        <v>1432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123</v>
      </c>
      <c r="AU130" s="249" t="s">
        <v>82</v>
      </c>
      <c r="AV130" s="14" t="s">
        <v>82</v>
      </c>
      <c r="AW130" s="14" t="s">
        <v>37</v>
      </c>
      <c r="AX130" s="14" t="s">
        <v>75</v>
      </c>
      <c r="AY130" s="249" t="s">
        <v>112</v>
      </c>
    </row>
    <row r="131" s="14" customFormat="1">
      <c r="A131" s="14"/>
      <c r="B131" s="239"/>
      <c r="C131" s="240"/>
      <c r="D131" s="225" t="s">
        <v>123</v>
      </c>
      <c r="E131" s="241" t="s">
        <v>19</v>
      </c>
      <c r="F131" s="242" t="s">
        <v>132</v>
      </c>
      <c r="G131" s="240"/>
      <c r="H131" s="243">
        <v>338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9" t="s">
        <v>123</v>
      </c>
      <c r="AU131" s="249" t="s">
        <v>82</v>
      </c>
      <c r="AV131" s="14" t="s">
        <v>82</v>
      </c>
      <c r="AW131" s="14" t="s">
        <v>37</v>
      </c>
      <c r="AX131" s="14" t="s">
        <v>75</v>
      </c>
      <c r="AY131" s="249" t="s">
        <v>112</v>
      </c>
    </row>
    <row r="132" s="14" customFormat="1">
      <c r="A132" s="14"/>
      <c r="B132" s="239"/>
      <c r="C132" s="240"/>
      <c r="D132" s="225" t="s">
        <v>123</v>
      </c>
      <c r="E132" s="241" t="s">
        <v>19</v>
      </c>
      <c r="F132" s="242" t="s">
        <v>133</v>
      </c>
      <c r="G132" s="240"/>
      <c r="H132" s="243">
        <v>160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123</v>
      </c>
      <c r="AU132" s="249" t="s">
        <v>82</v>
      </c>
      <c r="AV132" s="14" t="s">
        <v>82</v>
      </c>
      <c r="AW132" s="14" t="s">
        <v>37</v>
      </c>
      <c r="AX132" s="14" t="s">
        <v>75</v>
      </c>
      <c r="AY132" s="249" t="s">
        <v>112</v>
      </c>
    </row>
    <row r="133" s="15" customFormat="1">
      <c r="A133" s="15"/>
      <c r="B133" s="250"/>
      <c r="C133" s="251"/>
      <c r="D133" s="225" t="s">
        <v>123</v>
      </c>
      <c r="E133" s="252" t="s">
        <v>19</v>
      </c>
      <c r="F133" s="253" t="s">
        <v>134</v>
      </c>
      <c r="G133" s="251"/>
      <c r="H133" s="254">
        <v>1930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0" t="s">
        <v>123</v>
      </c>
      <c r="AU133" s="260" t="s">
        <v>82</v>
      </c>
      <c r="AV133" s="15" t="s">
        <v>119</v>
      </c>
      <c r="AW133" s="15" t="s">
        <v>37</v>
      </c>
      <c r="AX133" s="15" t="s">
        <v>80</v>
      </c>
      <c r="AY133" s="260" t="s">
        <v>112</v>
      </c>
    </row>
    <row r="134" s="2" customFormat="1" ht="24" customHeight="1">
      <c r="A134" s="39"/>
      <c r="B134" s="40"/>
      <c r="C134" s="212" t="s">
        <v>168</v>
      </c>
      <c r="D134" s="212" t="s">
        <v>114</v>
      </c>
      <c r="E134" s="213" t="s">
        <v>169</v>
      </c>
      <c r="F134" s="214" t="s">
        <v>170</v>
      </c>
      <c r="G134" s="215" t="s">
        <v>117</v>
      </c>
      <c r="H134" s="216">
        <v>1930</v>
      </c>
      <c r="I134" s="217"/>
      <c r="J134" s="218">
        <f>ROUND(I134*H134,2)</f>
        <v>0</v>
      </c>
      <c r="K134" s="214" t="s">
        <v>118</v>
      </c>
      <c r="L134" s="45"/>
      <c r="M134" s="219" t="s">
        <v>19</v>
      </c>
      <c r="N134" s="220" t="s">
        <v>46</v>
      </c>
      <c r="O134" s="85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3" t="s">
        <v>119</v>
      </c>
      <c r="AT134" s="223" t="s">
        <v>114</v>
      </c>
      <c r="AU134" s="223" t="s">
        <v>82</v>
      </c>
      <c r="AY134" s="18" t="s">
        <v>112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8" t="s">
        <v>80</v>
      </c>
      <c r="BK134" s="224">
        <f>ROUND(I134*H134,2)</f>
        <v>0</v>
      </c>
      <c r="BL134" s="18" t="s">
        <v>119</v>
      </c>
      <c r="BM134" s="223" t="s">
        <v>171</v>
      </c>
    </row>
    <row r="135" s="2" customFormat="1">
      <c r="A135" s="39"/>
      <c r="B135" s="40"/>
      <c r="C135" s="41"/>
      <c r="D135" s="225" t="s">
        <v>121</v>
      </c>
      <c r="E135" s="41"/>
      <c r="F135" s="226" t="s">
        <v>172</v>
      </c>
      <c r="G135" s="41"/>
      <c r="H135" s="41"/>
      <c r="I135" s="131"/>
      <c r="J135" s="41"/>
      <c r="K135" s="41"/>
      <c r="L135" s="45"/>
      <c r="M135" s="227"/>
      <c r="N135" s="228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121</v>
      </c>
      <c r="AU135" s="18" t="s">
        <v>82</v>
      </c>
    </row>
    <row r="136" s="14" customFormat="1">
      <c r="A136" s="14"/>
      <c r="B136" s="239"/>
      <c r="C136" s="240"/>
      <c r="D136" s="225" t="s">
        <v>123</v>
      </c>
      <c r="E136" s="241" t="s">
        <v>19</v>
      </c>
      <c r="F136" s="242" t="s">
        <v>131</v>
      </c>
      <c r="G136" s="240"/>
      <c r="H136" s="243">
        <v>1432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123</v>
      </c>
      <c r="AU136" s="249" t="s">
        <v>82</v>
      </c>
      <c r="AV136" s="14" t="s">
        <v>82</v>
      </c>
      <c r="AW136" s="14" t="s">
        <v>37</v>
      </c>
      <c r="AX136" s="14" t="s">
        <v>75</v>
      </c>
      <c r="AY136" s="249" t="s">
        <v>112</v>
      </c>
    </row>
    <row r="137" s="14" customFormat="1">
      <c r="A137" s="14"/>
      <c r="B137" s="239"/>
      <c r="C137" s="240"/>
      <c r="D137" s="225" t="s">
        <v>123</v>
      </c>
      <c r="E137" s="241" t="s">
        <v>19</v>
      </c>
      <c r="F137" s="242" t="s">
        <v>132</v>
      </c>
      <c r="G137" s="240"/>
      <c r="H137" s="243">
        <v>338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123</v>
      </c>
      <c r="AU137" s="249" t="s">
        <v>82</v>
      </c>
      <c r="AV137" s="14" t="s">
        <v>82</v>
      </c>
      <c r="AW137" s="14" t="s">
        <v>37</v>
      </c>
      <c r="AX137" s="14" t="s">
        <v>75</v>
      </c>
      <c r="AY137" s="249" t="s">
        <v>112</v>
      </c>
    </row>
    <row r="138" s="14" customFormat="1">
      <c r="A138" s="14"/>
      <c r="B138" s="239"/>
      <c r="C138" s="240"/>
      <c r="D138" s="225" t="s">
        <v>123</v>
      </c>
      <c r="E138" s="241" t="s">
        <v>19</v>
      </c>
      <c r="F138" s="242" t="s">
        <v>133</v>
      </c>
      <c r="G138" s="240"/>
      <c r="H138" s="243">
        <v>160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123</v>
      </c>
      <c r="AU138" s="249" t="s">
        <v>82</v>
      </c>
      <c r="AV138" s="14" t="s">
        <v>82</v>
      </c>
      <c r="AW138" s="14" t="s">
        <v>37</v>
      </c>
      <c r="AX138" s="14" t="s">
        <v>75</v>
      </c>
      <c r="AY138" s="249" t="s">
        <v>112</v>
      </c>
    </row>
    <row r="139" s="15" customFormat="1">
      <c r="A139" s="15"/>
      <c r="B139" s="250"/>
      <c r="C139" s="251"/>
      <c r="D139" s="225" t="s">
        <v>123</v>
      </c>
      <c r="E139" s="252" t="s">
        <v>19</v>
      </c>
      <c r="F139" s="253" t="s">
        <v>134</v>
      </c>
      <c r="G139" s="251"/>
      <c r="H139" s="254">
        <v>1930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0" t="s">
        <v>123</v>
      </c>
      <c r="AU139" s="260" t="s">
        <v>82</v>
      </c>
      <c r="AV139" s="15" t="s">
        <v>119</v>
      </c>
      <c r="AW139" s="15" t="s">
        <v>37</v>
      </c>
      <c r="AX139" s="15" t="s">
        <v>80</v>
      </c>
      <c r="AY139" s="260" t="s">
        <v>112</v>
      </c>
    </row>
    <row r="140" s="2" customFormat="1" ht="24" customHeight="1">
      <c r="A140" s="39"/>
      <c r="B140" s="40"/>
      <c r="C140" s="212" t="s">
        <v>173</v>
      </c>
      <c r="D140" s="212" t="s">
        <v>114</v>
      </c>
      <c r="E140" s="213" t="s">
        <v>174</v>
      </c>
      <c r="F140" s="214" t="s">
        <v>175</v>
      </c>
      <c r="G140" s="215" t="s">
        <v>117</v>
      </c>
      <c r="H140" s="216">
        <v>23</v>
      </c>
      <c r="I140" s="217"/>
      <c r="J140" s="218">
        <f>ROUND(I140*H140,2)</f>
        <v>0</v>
      </c>
      <c r="K140" s="214" t="s">
        <v>118</v>
      </c>
      <c r="L140" s="45"/>
      <c r="M140" s="219" t="s">
        <v>19</v>
      </c>
      <c r="N140" s="220" t="s">
        <v>46</v>
      </c>
      <c r="O140" s="85"/>
      <c r="P140" s="221">
        <f>O140*H140</f>
        <v>0</v>
      </c>
      <c r="Q140" s="221">
        <v>0.19536000000000001</v>
      </c>
      <c r="R140" s="221">
        <f>Q140*H140</f>
        <v>4.4932800000000004</v>
      </c>
      <c r="S140" s="221">
        <v>0</v>
      </c>
      <c r="T140" s="22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3" t="s">
        <v>119</v>
      </c>
      <c r="AT140" s="223" t="s">
        <v>114</v>
      </c>
      <c r="AU140" s="223" t="s">
        <v>82</v>
      </c>
      <c r="AY140" s="18" t="s">
        <v>112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8" t="s">
        <v>80</v>
      </c>
      <c r="BK140" s="224">
        <f>ROUND(I140*H140,2)</f>
        <v>0</v>
      </c>
      <c r="BL140" s="18" t="s">
        <v>119</v>
      </c>
      <c r="BM140" s="223" t="s">
        <v>176</v>
      </c>
    </row>
    <row r="141" s="2" customFormat="1">
      <c r="A141" s="39"/>
      <c r="B141" s="40"/>
      <c r="C141" s="41"/>
      <c r="D141" s="225" t="s">
        <v>121</v>
      </c>
      <c r="E141" s="41"/>
      <c r="F141" s="226" t="s">
        <v>177</v>
      </c>
      <c r="G141" s="41"/>
      <c r="H141" s="41"/>
      <c r="I141" s="131"/>
      <c r="J141" s="41"/>
      <c r="K141" s="41"/>
      <c r="L141" s="45"/>
      <c r="M141" s="227"/>
      <c r="N141" s="228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121</v>
      </c>
      <c r="AU141" s="18" t="s">
        <v>82</v>
      </c>
    </row>
    <row r="142" s="13" customFormat="1">
      <c r="A142" s="13"/>
      <c r="B142" s="229"/>
      <c r="C142" s="230"/>
      <c r="D142" s="225" t="s">
        <v>123</v>
      </c>
      <c r="E142" s="231" t="s">
        <v>19</v>
      </c>
      <c r="F142" s="232" t="s">
        <v>124</v>
      </c>
      <c r="G142" s="230"/>
      <c r="H142" s="231" t="s">
        <v>19</v>
      </c>
      <c r="I142" s="233"/>
      <c r="J142" s="230"/>
      <c r="K142" s="230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123</v>
      </c>
      <c r="AU142" s="238" t="s">
        <v>82</v>
      </c>
      <c r="AV142" s="13" t="s">
        <v>80</v>
      </c>
      <c r="AW142" s="13" t="s">
        <v>37</v>
      </c>
      <c r="AX142" s="13" t="s">
        <v>75</v>
      </c>
      <c r="AY142" s="238" t="s">
        <v>112</v>
      </c>
    </row>
    <row r="143" s="14" customFormat="1">
      <c r="A143" s="14"/>
      <c r="B143" s="239"/>
      <c r="C143" s="240"/>
      <c r="D143" s="225" t="s">
        <v>123</v>
      </c>
      <c r="E143" s="241" t="s">
        <v>19</v>
      </c>
      <c r="F143" s="242" t="s">
        <v>178</v>
      </c>
      <c r="G143" s="240"/>
      <c r="H143" s="243">
        <v>23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123</v>
      </c>
      <c r="AU143" s="249" t="s">
        <v>82</v>
      </c>
      <c r="AV143" s="14" t="s">
        <v>82</v>
      </c>
      <c r="AW143" s="14" t="s">
        <v>37</v>
      </c>
      <c r="AX143" s="14" t="s">
        <v>80</v>
      </c>
      <c r="AY143" s="249" t="s">
        <v>112</v>
      </c>
    </row>
    <row r="144" s="2" customFormat="1" ht="16.5" customHeight="1">
      <c r="A144" s="39"/>
      <c r="B144" s="40"/>
      <c r="C144" s="261" t="s">
        <v>179</v>
      </c>
      <c r="D144" s="261" t="s">
        <v>180</v>
      </c>
      <c r="E144" s="262" t="s">
        <v>181</v>
      </c>
      <c r="F144" s="263" t="s">
        <v>182</v>
      </c>
      <c r="G144" s="264" t="s">
        <v>117</v>
      </c>
      <c r="H144" s="265">
        <v>23</v>
      </c>
      <c r="I144" s="266"/>
      <c r="J144" s="267">
        <f>ROUND(I144*H144,2)</f>
        <v>0</v>
      </c>
      <c r="K144" s="263" t="s">
        <v>118</v>
      </c>
      <c r="L144" s="268"/>
      <c r="M144" s="269" t="s">
        <v>19</v>
      </c>
      <c r="N144" s="270" t="s">
        <v>46</v>
      </c>
      <c r="O144" s="85"/>
      <c r="P144" s="221">
        <f>O144*H144</f>
        <v>0</v>
      </c>
      <c r="Q144" s="221">
        <v>0.222</v>
      </c>
      <c r="R144" s="221">
        <f>Q144*H144</f>
        <v>5.1059999999999999</v>
      </c>
      <c r="S144" s="221">
        <v>0</v>
      </c>
      <c r="T144" s="22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3" t="s">
        <v>168</v>
      </c>
      <c r="AT144" s="223" t="s">
        <v>180</v>
      </c>
      <c r="AU144" s="223" t="s">
        <v>82</v>
      </c>
      <c r="AY144" s="18" t="s">
        <v>112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8" t="s">
        <v>80</v>
      </c>
      <c r="BK144" s="224">
        <f>ROUND(I144*H144,2)</f>
        <v>0</v>
      </c>
      <c r="BL144" s="18" t="s">
        <v>119</v>
      </c>
      <c r="BM144" s="223" t="s">
        <v>183</v>
      </c>
    </row>
    <row r="145" s="12" customFormat="1" ht="22.8" customHeight="1">
      <c r="A145" s="12"/>
      <c r="B145" s="196"/>
      <c r="C145" s="197"/>
      <c r="D145" s="198" t="s">
        <v>74</v>
      </c>
      <c r="E145" s="210" t="s">
        <v>168</v>
      </c>
      <c r="F145" s="210" t="s">
        <v>184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SUM(P146:P151)</f>
        <v>0</v>
      </c>
      <c r="Q145" s="204"/>
      <c r="R145" s="205">
        <f>SUM(R146:R151)</f>
        <v>5.9285999999999994</v>
      </c>
      <c r="S145" s="204"/>
      <c r="T145" s="206">
        <f>SUM(T146:T151)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80</v>
      </c>
      <c r="AT145" s="208" t="s">
        <v>74</v>
      </c>
      <c r="AU145" s="208" t="s">
        <v>80</v>
      </c>
      <c r="AY145" s="207" t="s">
        <v>112</v>
      </c>
      <c r="BK145" s="209">
        <f>SUM(BK146:BK151)</f>
        <v>0</v>
      </c>
    </row>
    <row r="146" s="2" customFormat="1" ht="16.5" customHeight="1">
      <c r="A146" s="39"/>
      <c r="B146" s="40"/>
      <c r="C146" s="212" t="s">
        <v>185</v>
      </c>
      <c r="D146" s="212" t="s">
        <v>114</v>
      </c>
      <c r="E146" s="213" t="s">
        <v>186</v>
      </c>
      <c r="F146" s="214" t="s">
        <v>187</v>
      </c>
      <c r="G146" s="215" t="s">
        <v>188</v>
      </c>
      <c r="H146" s="216">
        <v>3</v>
      </c>
      <c r="I146" s="217"/>
      <c r="J146" s="218">
        <f>ROUND(I146*H146,2)</f>
        <v>0</v>
      </c>
      <c r="K146" s="214" t="s">
        <v>118</v>
      </c>
      <c r="L146" s="45"/>
      <c r="M146" s="219" t="s">
        <v>19</v>
      </c>
      <c r="N146" s="220" t="s">
        <v>46</v>
      </c>
      <c r="O146" s="85"/>
      <c r="P146" s="221">
        <f>O146*H146</f>
        <v>0</v>
      </c>
      <c r="Q146" s="221">
        <v>0.42080000000000001</v>
      </c>
      <c r="R146" s="221">
        <f>Q146*H146</f>
        <v>1.2624</v>
      </c>
      <c r="S146" s="221">
        <v>0</v>
      </c>
      <c r="T146" s="22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3" t="s">
        <v>119</v>
      </c>
      <c r="AT146" s="223" t="s">
        <v>114</v>
      </c>
      <c r="AU146" s="223" t="s">
        <v>82</v>
      </c>
      <c r="AY146" s="18" t="s">
        <v>112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8" t="s">
        <v>80</v>
      </c>
      <c r="BK146" s="224">
        <f>ROUND(I146*H146,2)</f>
        <v>0</v>
      </c>
      <c r="BL146" s="18" t="s">
        <v>119</v>
      </c>
      <c r="BM146" s="223" t="s">
        <v>189</v>
      </c>
    </row>
    <row r="147" s="2" customFormat="1">
      <c r="A147" s="39"/>
      <c r="B147" s="40"/>
      <c r="C147" s="41"/>
      <c r="D147" s="225" t="s">
        <v>121</v>
      </c>
      <c r="E147" s="41"/>
      <c r="F147" s="226" t="s">
        <v>190</v>
      </c>
      <c r="G147" s="41"/>
      <c r="H147" s="41"/>
      <c r="I147" s="131"/>
      <c r="J147" s="41"/>
      <c r="K147" s="41"/>
      <c r="L147" s="45"/>
      <c r="M147" s="227"/>
      <c r="N147" s="228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121</v>
      </c>
      <c r="AU147" s="18" t="s">
        <v>82</v>
      </c>
    </row>
    <row r="148" s="14" customFormat="1">
      <c r="A148" s="14"/>
      <c r="B148" s="239"/>
      <c r="C148" s="240"/>
      <c r="D148" s="225" t="s">
        <v>123</v>
      </c>
      <c r="E148" s="241" t="s">
        <v>19</v>
      </c>
      <c r="F148" s="242" t="s">
        <v>191</v>
      </c>
      <c r="G148" s="240"/>
      <c r="H148" s="243">
        <v>3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123</v>
      </c>
      <c r="AU148" s="249" t="s">
        <v>82</v>
      </c>
      <c r="AV148" s="14" t="s">
        <v>82</v>
      </c>
      <c r="AW148" s="14" t="s">
        <v>37</v>
      </c>
      <c r="AX148" s="14" t="s">
        <v>80</v>
      </c>
      <c r="AY148" s="249" t="s">
        <v>112</v>
      </c>
    </row>
    <row r="149" s="2" customFormat="1" ht="24" customHeight="1">
      <c r="A149" s="39"/>
      <c r="B149" s="40"/>
      <c r="C149" s="212" t="s">
        <v>192</v>
      </c>
      <c r="D149" s="212" t="s">
        <v>114</v>
      </c>
      <c r="E149" s="213" t="s">
        <v>193</v>
      </c>
      <c r="F149" s="214" t="s">
        <v>194</v>
      </c>
      <c r="G149" s="215" t="s">
        <v>188</v>
      </c>
      <c r="H149" s="216">
        <v>15</v>
      </c>
      <c r="I149" s="217"/>
      <c r="J149" s="218">
        <f>ROUND(I149*H149,2)</f>
        <v>0</v>
      </c>
      <c r="K149" s="214" t="s">
        <v>118</v>
      </c>
      <c r="L149" s="45"/>
      <c r="M149" s="219" t="s">
        <v>19</v>
      </c>
      <c r="N149" s="220" t="s">
        <v>46</v>
      </c>
      <c r="O149" s="85"/>
      <c r="P149" s="221">
        <f>O149*H149</f>
        <v>0</v>
      </c>
      <c r="Q149" s="221">
        <v>0.31108000000000002</v>
      </c>
      <c r="R149" s="221">
        <f>Q149*H149</f>
        <v>4.6661999999999999</v>
      </c>
      <c r="S149" s="221">
        <v>0</v>
      </c>
      <c r="T149" s="22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3" t="s">
        <v>119</v>
      </c>
      <c r="AT149" s="223" t="s">
        <v>114</v>
      </c>
      <c r="AU149" s="223" t="s">
        <v>82</v>
      </c>
      <c r="AY149" s="18" t="s">
        <v>112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8" t="s">
        <v>80</v>
      </c>
      <c r="BK149" s="224">
        <f>ROUND(I149*H149,2)</f>
        <v>0</v>
      </c>
      <c r="BL149" s="18" t="s">
        <v>119</v>
      </c>
      <c r="BM149" s="223" t="s">
        <v>195</v>
      </c>
    </row>
    <row r="150" s="2" customFormat="1">
      <c r="A150" s="39"/>
      <c r="B150" s="40"/>
      <c r="C150" s="41"/>
      <c r="D150" s="225" t="s">
        <v>121</v>
      </c>
      <c r="E150" s="41"/>
      <c r="F150" s="226" t="s">
        <v>190</v>
      </c>
      <c r="G150" s="41"/>
      <c r="H150" s="41"/>
      <c r="I150" s="131"/>
      <c r="J150" s="41"/>
      <c r="K150" s="41"/>
      <c r="L150" s="45"/>
      <c r="M150" s="227"/>
      <c r="N150" s="228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121</v>
      </c>
      <c r="AU150" s="18" t="s">
        <v>82</v>
      </c>
    </row>
    <row r="151" s="14" customFormat="1">
      <c r="A151" s="14"/>
      <c r="B151" s="239"/>
      <c r="C151" s="240"/>
      <c r="D151" s="225" t="s">
        <v>123</v>
      </c>
      <c r="E151" s="241" t="s">
        <v>19</v>
      </c>
      <c r="F151" s="242" t="s">
        <v>196</v>
      </c>
      <c r="G151" s="240"/>
      <c r="H151" s="243">
        <v>15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123</v>
      </c>
      <c r="AU151" s="249" t="s">
        <v>82</v>
      </c>
      <c r="AV151" s="14" t="s">
        <v>82</v>
      </c>
      <c r="AW151" s="14" t="s">
        <v>37</v>
      </c>
      <c r="AX151" s="14" t="s">
        <v>80</v>
      </c>
      <c r="AY151" s="249" t="s">
        <v>112</v>
      </c>
    </row>
    <row r="152" s="12" customFormat="1" ht="22.8" customHeight="1">
      <c r="A152" s="12"/>
      <c r="B152" s="196"/>
      <c r="C152" s="197"/>
      <c r="D152" s="198" t="s">
        <v>74</v>
      </c>
      <c r="E152" s="210" t="s">
        <v>173</v>
      </c>
      <c r="F152" s="210" t="s">
        <v>197</v>
      </c>
      <c r="G152" s="197"/>
      <c r="H152" s="197"/>
      <c r="I152" s="200"/>
      <c r="J152" s="211">
        <f>BK152</f>
        <v>0</v>
      </c>
      <c r="K152" s="197"/>
      <c r="L152" s="202"/>
      <c r="M152" s="203"/>
      <c r="N152" s="204"/>
      <c r="O152" s="204"/>
      <c r="P152" s="205">
        <f>P153+SUM(P154:P187)</f>
        <v>0</v>
      </c>
      <c r="Q152" s="204"/>
      <c r="R152" s="205">
        <f>R153+SUM(R154:R187)</f>
        <v>0.25102397430000001</v>
      </c>
      <c r="S152" s="204"/>
      <c r="T152" s="206">
        <f>T153+SUM(T154:T187)</f>
        <v>71.316000000000002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80</v>
      </c>
      <c r="AT152" s="208" t="s">
        <v>74</v>
      </c>
      <c r="AU152" s="208" t="s">
        <v>80</v>
      </c>
      <c r="AY152" s="207" t="s">
        <v>112</v>
      </c>
      <c r="BK152" s="209">
        <f>BK153+SUM(BK154:BK187)</f>
        <v>0</v>
      </c>
    </row>
    <row r="153" s="2" customFormat="1" ht="16.5" customHeight="1">
      <c r="A153" s="39"/>
      <c r="B153" s="40"/>
      <c r="C153" s="212" t="s">
        <v>198</v>
      </c>
      <c r="D153" s="212" t="s">
        <v>114</v>
      </c>
      <c r="E153" s="213" t="s">
        <v>199</v>
      </c>
      <c r="F153" s="214" t="s">
        <v>200</v>
      </c>
      <c r="G153" s="215" t="s">
        <v>188</v>
      </c>
      <c r="H153" s="216">
        <v>2</v>
      </c>
      <c r="I153" s="217"/>
      <c r="J153" s="218">
        <f>ROUND(I153*H153,2)</f>
        <v>0</v>
      </c>
      <c r="K153" s="214" t="s">
        <v>118</v>
      </c>
      <c r="L153" s="45"/>
      <c r="M153" s="219" t="s">
        <v>19</v>
      </c>
      <c r="N153" s="220" t="s">
        <v>46</v>
      </c>
      <c r="O153" s="85"/>
      <c r="P153" s="221">
        <f>O153*H153</f>
        <v>0</v>
      </c>
      <c r="Q153" s="221">
        <v>0.00069999999999999999</v>
      </c>
      <c r="R153" s="221">
        <f>Q153*H153</f>
        <v>0.0014</v>
      </c>
      <c r="S153" s="221">
        <v>0</v>
      </c>
      <c r="T153" s="22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3" t="s">
        <v>119</v>
      </c>
      <c r="AT153" s="223" t="s">
        <v>114</v>
      </c>
      <c r="AU153" s="223" t="s">
        <v>82</v>
      </c>
      <c r="AY153" s="18" t="s">
        <v>112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8" t="s">
        <v>80</v>
      </c>
      <c r="BK153" s="224">
        <f>ROUND(I153*H153,2)</f>
        <v>0</v>
      </c>
      <c r="BL153" s="18" t="s">
        <v>119</v>
      </c>
      <c r="BM153" s="223" t="s">
        <v>201</v>
      </c>
    </row>
    <row r="154" s="2" customFormat="1">
      <c r="A154" s="39"/>
      <c r="B154" s="40"/>
      <c r="C154" s="41"/>
      <c r="D154" s="225" t="s">
        <v>121</v>
      </c>
      <c r="E154" s="41"/>
      <c r="F154" s="226" t="s">
        <v>202</v>
      </c>
      <c r="G154" s="41"/>
      <c r="H154" s="41"/>
      <c r="I154" s="131"/>
      <c r="J154" s="41"/>
      <c r="K154" s="41"/>
      <c r="L154" s="45"/>
      <c r="M154" s="227"/>
      <c r="N154" s="228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121</v>
      </c>
      <c r="AU154" s="18" t="s">
        <v>82</v>
      </c>
    </row>
    <row r="155" s="13" customFormat="1">
      <c r="A155" s="13"/>
      <c r="B155" s="229"/>
      <c r="C155" s="230"/>
      <c r="D155" s="225" t="s">
        <v>123</v>
      </c>
      <c r="E155" s="231" t="s">
        <v>19</v>
      </c>
      <c r="F155" s="232" t="s">
        <v>203</v>
      </c>
      <c r="G155" s="230"/>
      <c r="H155" s="231" t="s">
        <v>19</v>
      </c>
      <c r="I155" s="233"/>
      <c r="J155" s="230"/>
      <c r="K155" s="230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123</v>
      </c>
      <c r="AU155" s="238" t="s">
        <v>82</v>
      </c>
      <c r="AV155" s="13" t="s">
        <v>80</v>
      </c>
      <c r="AW155" s="13" t="s">
        <v>37</v>
      </c>
      <c r="AX155" s="13" t="s">
        <v>75</v>
      </c>
      <c r="AY155" s="238" t="s">
        <v>112</v>
      </c>
    </row>
    <row r="156" s="14" customFormat="1">
      <c r="A156" s="14"/>
      <c r="B156" s="239"/>
      <c r="C156" s="240"/>
      <c r="D156" s="225" t="s">
        <v>123</v>
      </c>
      <c r="E156" s="241" t="s">
        <v>19</v>
      </c>
      <c r="F156" s="242" t="s">
        <v>204</v>
      </c>
      <c r="G156" s="240"/>
      <c r="H156" s="243">
        <v>2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123</v>
      </c>
      <c r="AU156" s="249" t="s">
        <v>82</v>
      </c>
      <c r="AV156" s="14" t="s">
        <v>82</v>
      </c>
      <c r="AW156" s="14" t="s">
        <v>37</v>
      </c>
      <c r="AX156" s="14" t="s">
        <v>80</v>
      </c>
      <c r="AY156" s="249" t="s">
        <v>112</v>
      </c>
    </row>
    <row r="157" s="2" customFormat="1" ht="16.5" customHeight="1">
      <c r="A157" s="39"/>
      <c r="B157" s="40"/>
      <c r="C157" s="261" t="s">
        <v>205</v>
      </c>
      <c r="D157" s="261" t="s">
        <v>180</v>
      </c>
      <c r="E157" s="262" t="s">
        <v>206</v>
      </c>
      <c r="F157" s="263" t="s">
        <v>207</v>
      </c>
      <c r="G157" s="264" t="s">
        <v>188</v>
      </c>
      <c r="H157" s="265">
        <v>2</v>
      </c>
      <c r="I157" s="266"/>
      <c r="J157" s="267">
        <f>ROUND(I157*H157,2)</f>
        <v>0</v>
      </c>
      <c r="K157" s="263" t="s">
        <v>118</v>
      </c>
      <c r="L157" s="268"/>
      <c r="M157" s="269" t="s">
        <v>19</v>
      </c>
      <c r="N157" s="270" t="s">
        <v>46</v>
      </c>
      <c r="O157" s="85"/>
      <c r="P157" s="221">
        <f>O157*H157</f>
        <v>0</v>
      </c>
      <c r="Q157" s="221">
        <v>0.0025999999999999999</v>
      </c>
      <c r="R157" s="221">
        <f>Q157*H157</f>
        <v>0.0051999999999999998</v>
      </c>
      <c r="S157" s="221">
        <v>0</v>
      </c>
      <c r="T157" s="22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3" t="s">
        <v>168</v>
      </c>
      <c r="AT157" s="223" t="s">
        <v>180</v>
      </c>
      <c r="AU157" s="223" t="s">
        <v>82</v>
      </c>
      <c r="AY157" s="18" t="s">
        <v>112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8" t="s">
        <v>80</v>
      </c>
      <c r="BK157" s="224">
        <f>ROUND(I157*H157,2)</f>
        <v>0</v>
      </c>
      <c r="BL157" s="18" t="s">
        <v>119</v>
      </c>
      <c r="BM157" s="223" t="s">
        <v>208</v>
      </c>
    </row>
    <row r="158" s="14" customFormat="1">
      <c r="A158" s="14"/>
      <c r="B158" s="239"/>
      <c r="C158" s="240"/>
      <c r="D158" s="225" t="s">
        <v>123</v>
      </c>
      <c r="E158" s="241" t="s">
        <v>19</v>
      </c>
      <c r="F158" s="242" t="s">
        <v>204</v>
      </c>
      <c r="G158" s="240"/>
      <c r="H158" s="243">
        <v>2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123</v>
      </c>
      <c r="AU158" s="249" t="s">
        <v>82</v>
      </c>
      <c r="AV158" s="14" t="s">
        <v>82</v>
      </c>
      <c r="AW158" s="14" t="s">
        <v>37</v>
      </c>
      <c r="AX158" s="14" t="s">
        <v>80</v>
      </c>
      <c r="AY158" s="249" t="s">
        <v>112</v>
      </c>
    </row>
    <row r="159" s="2" customFormat="1" ht="16.5" customHeight="1">
      <c r="A159" s="39"/>
      <c r="B159" s="40"/>
      <c r="C159" s="212" t="s">
        <v>8</v>
      </c>
      <c r="D159" s="212" t="s">
        <v>114</v>
      </c>
      <c r="E159" s="213" t="s">
        <v>209</v>
      </c>
      <c r="F159" s="214" t="s">
        <v>210</v>
      </c>
      <c r="G159" s="215" t="s">
        <v>188</v>
      </c>
      <c r="H159" s="216">
        <v>2</v>
      </c>
      <c r="I159" s="217"/>
      <c r="J159" s="218">
        <f>ROUND(I159*H159,2)</f>
        <v>0</v>
      </c>
      <c r="K159" s="214" t="s">
        <v>118</v>
      </c>
      <c r="L159" s="45"/>
      <c r="M159" s="219" t="s">
        <v>19</v>
      </c>
      <c r="N159" s="220" t="s">
        <v>46</v>
      </c>
      <c r="O159" s="85"/>
      <c r="P159" s="221">
        <f>O159*H159</f>
        <v>0</v>
      </c>
      <c r="Q159" s="221">
        <v>0.11240500000000001</v>
      </c>
      <c r="R159" s="221">
        <f>Q159*H159</f>
        <v>0.22481000000000001</v>
      </c>
      <c r="S159" s="221">
        <v>0</v>
      </c>
      <c r="T159" s="22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3" t="s">
        <v>119</v>
      </c>
      <c r="AT159" s="223" t="s">
        <v>114</v>
      </c>
      <c r="AU159" s="223" t="s">
        <v>82</v>
      </c>
      <c r="AY159" s="18" t="s">
        <v>112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8" t="s">
        <v>80</v>
      </c>
      <c r="BK159" s="224">
        <f>ROUND(I159*H159,2)</f>
        <v>0</v>
      </c>
      <c r="BL159" s="18" t="s">
        <v>119</v>
      </c>
      <c r="BM159" s="223" t="s">
        <v>211</v>
      </c>
    </row>
    <row r="160" s="2" customFormat="1">
      <c r="A160" s="39"/>
      <c r="B160" s="40"/>
      <c r="C160" s="41"/>
      <c r="D160" s="225" t="s">
        <v>121</v>
      </c>
      <c r="E160" s="41"/>
      <c r="F160" s="226" t="s">
        <v>212</v>
      </c>
      <c r="G160" s="41"/>
      <c r="H160" s="41"/>
      <c r="I160" s="131"/>
      <c r="J160" s="41"/>
      <c r="K160" s="41"/>
      <c r="L160" s="45"/>
      <c r="M160" s="227"/>
      <c r="N160" s="228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121</v>
      </c>
      <c r="AU160" s="18" t="s">
        <v>82</v>
      </c>
    </row>
    <row r="161" s="14" customFormat="1">
      <c r="A161" s="14"/>
      <c r="B161" s="239"/>
      <c r="C161" s="240"/>
      <c r="D161" s="225" t="s">
        <v>123</v>
      </c>
      <c r="E161" s="241" t="s">
        <v>19</v>
      </c>
      <c r="F161" s="242" t="s">
        <v>204</v>
      </c>
      <c r="G161" s="240"/>
      <c r="H161" s="243">
        <v>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123</v>
      </c>
      <c r="AU161" s="249" t="s">
        <v>82</v>
      </c>
      <c r="AV161" s="14" t="s">
        <v>82</v>
      </c>
      <c r="AW161" s="14" t="s">
        <v>37</v>
      </c>
      <c r="AX161" s="14" t="s">
        <v>80</v>
      </c>
      <c r="AY161" s="249" t="s">
        <v>112</v>
      </c>
    </row>
    <row r="162" s="2" customFormat="1" ht="16.5" customHeight="1">
      <c r="A162" s="39"/>
      <c r="B162" s="40"/>
      <c r="C162" s="261" t="s">
        <v>213</v>
      </c>
      <c r="D162" s="261" t="s">
        <v>180</v>
      </c>
      <c r="E162" s="262" t="s">
        <v>214</v>
      </c>
      <c r="F162" s="263" t="s">
        <v>215</v>
      </c>
      <c r="G162" s="264" t="s">
        <v>188</v>
      </c>
      <c r="H162" s="265">
        <v>2</v>
      </c>
      <c r="I162" s="266"/>
      <c r="J162" s="267">
        <f>ROUND(I162*H162,2)</f>
        <v>0</v>
      </c>
      <c r="K162" s="263" t="s">
        <v>118</v>
      </c>
      <c r="L162" s="268"/>
      <c r="M162" s="269" t="s">
        <v>19</v>
      </c>
      <c r="N162" s="270" t="s">
        <v>46</v>
      </c>
      <c r="O162" s="85"/>
      <c r="P162" s="221">
        <f>O162*H162</f>
        <v>0</v>
      </c>
      <c r="Q162" s="221">
        <v>0.0061000000000000004</v>
      </c>
      <c r="R162" s="221">
        <f>Q162*H162</f>
        <v>0.012200000000000001</v>
      </c>
      <c r="S162" s="221">
        <v>0</v>
      </c>
      <c r="T162" s="22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3" t="s">
        <v>168</v>
      </c>
      <c r="AT162" s="223" t="s">
        <v>180</v>
      </c>
      <c r="AU162" s="223" t="s">
        <v>82</v>
      </c>
      <c r="AY162" s="18" t="s">
        <v>112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8" t="s">
        <v>80</v>
      </c>
      <c r="BK162" s="224">
        <f>ROUND(I162*H162,2)</f>
        <v>0</v>
      </c>
      <c r="BL162" s="18" t="s">
        <v>119</v>
      </c>
      <c r="BM162" s="223" t="s">
        <v>216</v>
      </c>
    </row>
    <row r="163" s="2" customFormat="1" ht="16.5" customHeight="1">
      <c r="A163" s="39"/>
      <c r="B163" s="40"/>
      <c r="C163" s="212" t="s">
        <v>217</v>
      </c>
      <c r="D163" s="212" t="s">
        <v>114</v>
      </c>
      <c r="E163" s="213" t="s">
        <v>218</v>
      </c>
      <c r="F163" s="214" t="s">
        <v>219</v>
      </c>
      <c r="G163" s="215" t="s">
        <v>220</v>
      </c>
      <c r="H163" s="216">
        <v>66.099999999999994</v>
      </c>
      <c r="I163" s="217"/>
      <c r="J163" s="218">
        <f>ROUND(I163*H163,2)</f>
        <v>0</v>
      </c>
      <c r="K163" s="214" t="s">
        <v>118</v>
      </c>
      <c r="L163" s="45"/>
      <c r="M163" s="219" t="s">
        <v>19</v>
      </c>
      <c r="N163" s="220" t="s">
        <v>46</v>
      </c>
      <c r="O163" s="85"/>
      <c r="P163" s="221">
        <f>O163*H163</f>
        <v>0</v>
      </c>
      <c r="Q163" s="221">
        <v>1.863E-06</v>
      </c>
      <c r="R163" s="221">
        <f>Q163*H163</f>
        <v>0.00012314429999999999</v>
      </c>
      <c r="S163" s="221">
        <v>0</v>
      </c>
      <c r="T163" s="22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3" t="s">
        <v>119</v>
      </c>
      <c r="AT163" s="223" t="s">
        <v>114</v>
      </c>
      <c r="AU163" s="223" t="s">
        <v>82</v>
      </c>
      <c r="AY163" s="18" t="s">
        <v>112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8" t="s">
        <v>80</v>
      </c>
      <c r="BK163" s="224">
        <f>ROUND(I163*H163,2)</f>
        <v>0</v>
      </c>
      <c r="BL163" s="18" t="s">
        <v>119</v>
      </c>
      <c r="BM163" s="223" t="s">
        <v>221</v>
      </c>
    </row>
    <row r="164" s="2" customFormat="1">
      <c r="A164" s="39"/>
      <c r="B164" s="40"/>
      <c r="C164" s="41"/>
      <c r="D164" s="225" t="s">
        <v>121</v>
      </c>
      <c r="E164" s="41"/>
      <c r="F164" s="226" t="s">
        <v>222</v>
      </c>
      <c r="G164" s="41"/>
      <c r="H164" s="41"/>
      <c r="I164" s="131"/>
      <c r="J164" s="41"/>
      <c r="K164" s="41"/>
      <c r="L164" s="45"/>
      <c r="M164" s="227"/>
      <c r="N164" s="228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121</v>
      </c>
      <c r="AU164" s="18" t="s">
        <v>82</v>
      </c>
    </row>
    <row r="165" s="13" customFormat="1">
      <c r="A165" s="13"/>
      <c r="B165" s="229"/>
      <c r="C165" s="230"/>
      <c r="D165" s="225" t="s">
        <v>123</v>
      </c>
      <c r="E165" s="231" t="s">
        <v>19</v>
      </c>
      <c r="F165" s="232" t="s">
        <v>124</v>
      </c>
      <c r="G165" s="230"/>
      <c r="H165" s="231" t="s">
        <v>19</v>
      </c>
      <c r="I165" s="233"/>
      <c r="J165" s="230"/>
      <c r="K165" s="230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123</v>
      </c>
      <c r="AU165" s="238" t="s">
        <v>82</v>
      </c>
      <c r="AV165" s="13" t="s">
        <v>80</v>
      </c>
      <c r="AW165" s="13" t="s">
        <v>37</v>
      </c>
      <c r="AX165" s="13" t="s">
        <v>75</v>
      </c>
      <c r="AY165" s="238" t="s">
        <v>112</v>
      </c>
    </row>
    <row r="166" s="13" customFormat="1">
      <c r="A166" s="13"/>
      <c r="B166" s="229"/>
      <c r="C166" s="230"/>
      <c r="D166" s="225" t="s">
        <v>123</v>
      </c>
      <c r="E166" s="231" t="s">
        <v>19</v>
      </c>
      <c r="F166" s="232" t="s">
        <v>223</v>
      </c>
      <c r="G166" s="230"/>
      <c r="H166" s="231" t="s">
        <v>19</v>
      </c>
      <c r="I166" s="233"/>
      <c r="J166" s="230"/>
      <c r="K166" s="230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123</v>
      </c>
      <c r="AU166" s="238" t="s">
        <v>82</v>
      </c>
      <c r="AV166" s="13" t="s">
        <v>80</v>
      </c>
      <c r="AW166" s="13" t="s">
        <v>37</v>
      </c>
      <c r="AX166" s="13" t="s">
        <v>75</v>
      </c>
      <c r="AY166" s="238" t="s">
        <v>112</v>
      </c>
    </row>
    <row r="167" s="14" customFormat="1">
      <c r="A167" s="14"/>
      <c r="B167" s="239"/>
      <c r="C167" s="240"/>
      <c r="D167" s="225" t="s">
        <v>123</v>
      </c>
      <c r="E167" s="241" t="s">
        <v>19</v>
      </c>
      <c r="F167" s="242" t="s">
        <v>224</v>
      </c>
      <c r="G167" s="240"/>
      <c r="H167" s="243">
        <v>34.100000000000001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123</v>
      </c>
      <c r="AU167" s="249" t="s">
        <v>82</v>
      </c>
      <c r="AV167" s="14" t="s">
        <v>82</v>
      </c>
      <c r="AW167" s="14" t="s">
        <v>37</v>
      </c>
      <c r="AX167" s="14" t="s">
        <v>75</v>
      </c>
      <c r="AY167" s="249" t="s">
        <v>112</v>
      </c>
    </row>
    <row r="168" s="14" customFormat="1">
      <c r="A168" s="14"/>
      <c r="B168" s="239"/>
      <c r="C168" s="240"/>
      <c r="D168" s="225" t="s">
        <v>123</v>
      </c>
      <c r="E168" s="241" t="s">
        <v>19</v>
      </c>
      <c r="F168" s="242" t="s">
        <v>225</v>
      </c>
      <c r="G168" s="240"/>
      <c r="H168" s="243">
        <v>16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123</v>
      </c>
      <c r="AU168" s="249" t="s">
        <v>82</v>
      </c>
      <c r="AV168" s="14" t="s">
        <v>82</v>
      </c>
      <c r="AW168" s="14" t="s">
        <v>37</v>
      </c>
      <c r="AX168" s="14" t="s">
        <v>75</v>
      </c>
      <c r="AY168" s="249" t="s">
        <v>112</v>
      </c>
    </row>
    <row r="169" s="14" customFormat="1">
      <c r="A169" s="14"/>
      <c r="B169" s="239"/>
      <c r="C169" s="240"/>
      <c r="D169" s="225" t="s">
        <v>123</v>
      </c>
      <c r="E169" s="241" t="s">
        <v>19</v>
      </c>
      <c r="F169" s="242" t="s">
        <v>226</v>
      </c>
      <c r="G169" s="240"/>
      <c r="H169" s="243">
        <v>16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123</v>
      </c>
      <c r="AU169" s="249" t="s">
        <v>82</v>
      </c>
      <c r="AV169" s="14" t="s">
        <v>82</v>
      </c>
      <c r="AW169" s="14" t="s">
        <v>37</v>
      </c>
      <c r="AX169" s="14" t="s">
        <v>75</v>
      </c>
      <c r="AY169" s="249" t="s">
        <v>112</v>
      </c>
    </row>
    <row r="170" s="15" customFormat="1">
      <c r="A170" s="15"/>
      <c r="B170" s="250"/>
      <c r="C170" s="251"/>
      <c r="D170" s="225" t="s">
        <v>123</v>
      </c>
      <c r="E170" s="252" t="s">
        <v>19</v>
      </c>
      <c r="F170" s="253" t="s">
        <v>134</v>
      </c>
      <c r="G170" s="251"/>
      <c r="H170" s="254">
        <v>66.099999999999994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0" t="s">
        <v>123</v>
      </c>
      <c r="AU170" s="260" t="s">
        <v>82</v>
      </c>
      <c r="AV170" s="15" t="s">
        <v>119</v>
      </c>
      <c r="AW170" s="15" t="s">
        <v>37</v>
      </c>
      <c r="AX170" s="15" t="s">
        <v>80</v>
      </c>
      <c r="AY170" s="260" t="s">
        <v>112</v>
      </c>
    </row>
    <row r="171" s="2" customFormat="1" ht="24" customHeight="1">
      <c r="A171" s="39"/>
      <c r="B171" s="40"/>
      <c r="C171" s="212" t="s">
        <v>227</v>
      </c>
      <c r="D171" s="212" t="s">
        <v>114</v>
      </c>
      <c r="E171" s="213" t="s">
        <v>228</v>
      </c>
      <c r="F171" s="214" t="s">
        <v>229</v>
      </c>
      <c r="G171" s="215" t="s">
        <v>220</v>
      </c>
      <c r="H171" s="216">
        <v>66.099999999999994</v>
      </c>
      <c r="I171" s="217"/>
      <c r="J171" s="218">
        <f>ROUND(I171*H171,2)</f>
        <v>0</v>
      </c>
      <c r="K171" s="214" t="s">
        <v>118</v>
      </c>
      <c r="L171" s="45"/>
      <c r="M171" s="219" t="s">
        <v>19</v>
      </c>
      <c r="N171" s="220" t="s">
        <v>46</v>
      </c>
      <c r="O171" s="85"/>
      <c r="P171" s="221">
        <f>O171*H171</f>
        <v>0</v>
      </c>
      <c r="Q171" s="221">
        <v>0.0001103</v>
      </c>
      <c r="R171" s="221">
        <f>Q171*H171</f>
        <v>0.007290829999999999</v>
      </c>
      <c r="S171" s="221">
        <v>0</v>
      </c>
      <c r="T171" s="22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3" t="s">
        <v>119</v>
      </c>
      <c r="AT171" s="223" t="s">
        <v>114</v>
      </c>
      <c r="AU171" s="223" t="s">
        <v>82</v>
      </c>
      <c r="AY171" s="18" t="s">
        <v>112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8" t="s">
        <v>80</v>
      </c>
      <c r="BK171" s="224">
        <f>ROUND(I171*H171,2)</f>
        <v>0</v>
      </c>
      <c r="BL171" s="18" t="s">
        <v>119</v>
      </c>
      <c r="BM171" s="223" t="s">
        <v>230</v>
      </c>
    </row>
    <row r="172" s="2" customFormat="1">
      <c r="A172" s="39"/>
      <c r="B172" s="40"/>
      <c r="C172" s="41"/>
      <c r="D172" s="225" t="s">
        <v>121</v>
      </c>
      <c r="E172" s="41"/>
      <c r="F172" s="226" t="s">
        <v>231</v>
      </c>
      <c r="G172" s="41"/>
      <c r="H172" s="41"/>
      <c r="I172" s="131"/>
      <c r="J172" s="41"/>
      <c r="K172" s="41"/>
      <c r="L172" s="45"/>
      <c r="M172" s="227"/>
      <c r="N172" s="228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121</v>
      </c>
      <c r="AU172" s="18" t="s">
        <v>82</v>
      </c>
    </row>
    <row r="173" s="13" customFormat="1">
      <c r="A173" s="13"/>
      <c r="B173" s="229"/>
      <c r="C173" s="230"/>
      <c r="D173" s="225" t="s">
        <v>123</v>
      </c>
      <c r="E173" s="231" t="s">
        <v>19</v>
      </c>
      <c r="F173" s="232" t="s">
        <v>124</v>
      </c>
      <c r="G173" s="230"/>
      <c r="H173" s="231" t="s">
        <v>19</v>
      </c>
      <c r="I173" s="233"/>
      <c r="J173" s="230"/>
      <c r="K173" s="230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123</v>
      </c>
      <c r="AU173" s="238" t="s">
        <v>82</v>
      </c>
      <c r="AV173" s="13" t="s">
        <v>80</v>
      </c>
      <c r="AW173" s="13" t="s">
        <v>37</v>
      </c>
      <c r="AX173" s="13" t="s">
        <v>75</v>
      </c>
      <c r="AY173" s="238" t="s">
        <v>112</v>
      </c>
    </row>
    <row r="174" s="13" customFormat="1">
      <c r="A174" s="13"/>
      <c r="B174" s="229"/>
      <c r="C174" s="230"/>
      <c r="D174" s="225" t="s">
        <v>123</v>
      </c>
      <c r="E174" s="231" t="s">
        <v>19</v>
      </c>
      <c r="F174" s="232" t="s">
        <v>232</v>
      </c>
      <c r="G174" s="230"/>
      <c r="H174" s="231" t="s">
        <v>19</v>
      </c>
      <c r="I174" s="233"/>
      <c r="J174" s="230"/>
      <c r="K174" s="230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123</v>
      </c>
      <c r="AU174" s="238" t="s">
        <v>82</v>
      </c>
      <c r="AV174" s="13" t="s">
        <v>80</v>
      </c>
      <c r="AW174" s="13" t="s">
        <v>37</v>
      </c>
      <c r="AX174" s="13" t="s">
        <v>75</v>
      </c>
      <c r="AY174" s="238" t="s">
        <v>112</v>
      </c>
    </row>
    <row r="175" s="14" customFormat="1">
      <c r="A175" s="14"/>
      <c r="B175" s="239"/>
      <c r="C175" s="240"/>
      <c r="D175" s="225" t="s">
        <v>123</v>
      </c>
      <c r="E175" s="241" t="s">
        <v>19</v>
      </c>
      <c r="F175" s="242" t="s">
        <v>224</v>
      </c>
      <c r="G175" s="240"/>
      <c r="H175" s="243">
        <v>34.100000000000001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123</v>
      </c>
      <c r="AU175" s="249" t="s">
        <v>82</v>
      </c>
      <c r="AV175" s="14" t="s">
        <v>82</v>
      </c>
      <c r="AW175" s="14" t="s">
        <v>37</v>
      </c>
      <c r="AX175" s="14" t="s">
        <v>75</v>
      </c>
      <c r="AY175" s="249" t="s">
        <v>112</v>
      </c>
    </row>
    <row r="176" s="14" customFormat="1">
      <c r="A176" s="14"/>
      <c r="B176" s="239"/>
      <c r="C176" s="240"/>
      <c r="D176" s="225" t="s">
        <v>123</v>
      </c>
      <c r="E176" s="241" t="s">
        <v>19</v>
      </c>
      <c r="F176" s="242" t="s">
        <v>225</v>
      </c>
      <c r="G176" s="240"/>
      <c r="H176" s="243">
        <v>16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123</v>
      </c>
      <c r="AU176" s="249" t="s">
        <v>82</v>
      </c>
      <c r="AV176" s="14" t="s">
        <v>82</v>
      </c>
      <c r="AW176" s="14" t="s">
        <v>37</v>
      </c>
      <c r="AX176" s="14" t="s">
        <v>75</v>
      </c>
      <c r="AY176" s="249" t="s">
        <v>112</v>
      </c>
    </row>
    <row r="177" s="14" customFormat="1">
      <c r="A177" s="14"/>
      <c r="B177" s="239"/>
      <c r="C177" s="240"/>
      <c r="D177" s="225" t="s">
        <v>123</v>
      </c>
      <c r="E177" s="241" t="s">
        <v>19</v>
      </c>
      <c r="F177" s="242" t="s">
        <v>226</v>
      </c>
      <c r="G177" s="240"/>
      <c r="H177" s="243">
        <v>16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123</v>
      </c>
      <c r="AU177" s="249" t="s">
        <v>82</v>
      </c>
      <c r="AV177" s="14" t="s">
        <v>82</v>
      </c>
      <c r="AW177" s="14" t="s">
        <v>37</v>
      </c>
      <c r="AX177" s="14" t="s">
        <v>75</v>
      </c>
      <c r="AY177" s="249" t="s">
        <v>112</v>
      </c>
    </row>
    <row r="178" s="15" customFormat="1">
      <c r="A178" s="15"/>
      <c r="B178" s="250"/>
      <c r="C178" s="251"/>
      <c r="D178" s="225" t="s">
        <v>123</v>
      </c>
      <c r="E178" s="252" t="s">
        <v>19</v>
      </c>
      <c r="F178" s="253" t="s">
        <v>134</v>
      </c>
      <c r="G178" s="251"/>
      <c r="H178" s="254">
        <v>66.099999999999994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0" t="s">
        <v>123</v>
      </c>
      <c r="AU178" s="260" t="s">
        <v>82</v>
      </c>
      <c r="AV178" s="15" t="s">
        <v>119</v>
      </c>
      <c r="AW178" s="15" t="s">
        <v>37</v>
      </c>
      <c r="AX178" s="15" t="s">
        <v>80</v>
      </c>
      <c r="AY178" s="260" t="s">
        <v>112</v>
      </c>
    </row>
    <row r="179" s="2" customFormat="1" ht="36" customHeight="1">
      <c r="A179" s="39"/>
      <c r="B179" s="40"/>
      <c r="C179" s="212" t="s">
        <v>233</v>
      </c>
      <c r="D179" s="212" t="s">
        <v>114</v>
      </c>
      <c r="E179" s="213" t="s">
        <v>234</v>
      </c>
      <c r="F179" s="214" t="s">
        <v>235</v>
      </c>
      <c r="G179" s="215" t="s">
        <v>117</v>
      </c>
      <c r="H179" s="216">
        <v>566</v>
      </c>
      <c r="I179" s="217"/>
      <c r="J179" s="218">
        <f>ROUND(I179*H179,2)</f>
        <v>0</v>
      </c>
      <c r="K179" s="214" t="s">
        <v>118</v>
      </c>
      <c r="L179" s="45"/>
      <c r="M179" s="219" t="s">
        <v>19</v>
      </c>
      <c r="N179" s="220" t="s">
        <v>46</v>
      </c>
      <c r="O179" s="85"/>
      <c r="P179" s="221">
        <f>O179*H179</f>
        <v>0</v>
      </c>
      <c r="Q179" s="221">
        <v>0</v>
      </c>
      <c r="R179" s="221">
        <f>Q179*H179</f>
        <v>0</v>
      </c>
      <c r="S179" s="221">
        <v>0.126</v>
      </c>
      <c r="T179" s="222">
        <f>S179*H179</f>
        <v>71.316000000000002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3" t="s">
        <v>119</v>
      </c>
      <c r="AT179" s="223" t="s">
        <v>114</v>
      </c>
      <c r="AU179" s="223" t="s">
        <v>82</v>
      </c>
      <c r="AY179" s="18" t="s">
        <v>112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8" t="s">
        <v>80</v>
      </c>
      <c r="BK179" s="224">
        <f>ROUND(I179*H179,2)</f>
        <v>0</v>
      </c>
      <c r="BL179" s="18" t="s">
        <v>119</v>
      </c>
      <c r="BM179" s="223" t="s">
        <v>236</v>
      </c>
    </row>
    <row r="180" s="2" customFormat="1">
      <c r="A180" s="39"/>
      <c r="B180" s="40"/>
      <c r="C180" s="41"/>
      <c r="D180" s="225" t="s">
        <v>121</v>
      </c>
      <c r="E180" s="41"/>
      <c r="F180" s="226" t="s">
        <v>237</v>
      </c>
      <c r="G180" s="41"/>
      <c r="H180" s="41"/>
      <c r="I180" s="131"/>
      <c r="J180" s="41"/>
      <c r="K180" s="41"/>
      <c r="L180" s="45"/>
      <c r="M180" s="227"/>
      <c r="N180" s="228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121</v>
      </c>
      <c r="AU180" s="18" t="s">
        <v>82</v>
      </c>
    </row>
    <row r="181" s="13" customFormat="1">
      <c r="A181" s="13"/>
      <c r="B181" s="229"/>
      <c r="C181" s="230"/>
      <c r="D181" s="225" t="s">
        <v>123</v>
      </c>
      <c r="E181" s="231" t="s">
        <v>19</v>
      </c>
      <c r="F181" s="232" t="s">
        <v>124</v>
      </c>
      <c r="G181" s="230"/>
      <c r="H181" s="231" t="s">
        <v>19</v>
      </c>
      <c r="I181" s="233"/>
      <c r="J181" s="230"/>
      <c r="K181" s="230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123</v>
      </c>
      <c r="AU181" s="238" t="s">
        <v>82</v>
      </c>
      <c r="AV181" s="13" t="s">
        <v>80</v>
      </c>
      <c r="AW181" s="13" t="s">
        <v>37</v>
      </c>
      <c r="AX181" s="13" t="s">
        <v>75</v>
      </c>
      <c r="AY181" s="238" t="s">
        <v>112</v>
      </c>
    </row>
    <row r="182" s="13" customFormat="1">
      <c r="A182" s="13"/>
      <c r="B182" s="229"/>
      <c r="C182" s="230"/>
      <c r="D182" s="225" t="s">
        <v>123</v>
      </c>
      <c r="E182" s="231" t="s">
        <v>19</v>
      </c>
      <c r="F182" s="232" t="s">
        <v>238</v>
      </c>
      <c r="G182" s="230"/>
      <c r="H182" s="231" t="s">
        <v>19</v>
      </c>
      <c r="I182" s="233"/>
      <c r="J182" s="230"/>
      <c r="K182" s="230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123</v>
      </c>
      <c r="AU182" s="238" t="s">
        <v>82</v>
      </c>
      <c r="AV182" s="13" t="s">
        <v>80</v>
      </c>
      <c r="AW182" s="13" t="s">
        <v>37</v>
      </c>
      <c r="AX182" s="13" t="s">
        <v>75</v>
      </c>
      <c r="AY182" s="238" t="s">
        <v>112</v>
      </c>
    </row>
    <row r="183" s="14" customFormat="1">
      <c r="A183" s="14"/>
      <c r="B183" s="239"/>
      <c r="C183" s="240"/>
      <c r="D183" s="225" t="s">
        <v>123</v>
      </c>
      <c r="E183" s="241" t="s">
        <v>19</v>
      </c>
      <c r="F183" s="242" t="s">
        <v>239</v>
      </c>
      <c r="G183" s="240"/>
      <c r="H183" s="243">
        <v>410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123</v>
      </c>
      <c r="AU183" s="249" t="s">
        <v>82</v>
      </c>
      <c r="AV183" s="14" t="s">
        <v>82</v>
      </c>
      <c r="AW183" s="14" t="s">
        <v>37</v>
      </c>
      <c r="AX183" s="14" t="s">
        <v>75</v>
      </c>
      <c r="AY183" s="249" t="s">
        <v>112</v>
      </c>
    </row>
    <row r="184" s="14" customFormat="1">
      <c r="A184" s="14"/>
      <c r="B184" s="239"/>
      <c r="C184" s="240"/>
      <c r="D184" s="225" t="s">
        <v>123</v>
      </c>
      <c r="E184" s="241" t="s">
        <v>19</v>
      </c>
      <c r="F184" s="242" t="s">
        <v>240</v>
      </c>
      <c r="G184" s="240"/>
      <c r="H184" s="243">
        <v>102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9" t="s">
        <v>123</v>
      </c>
      <c r="AU184" s="249" t="s">
        <v>82</v>
      </c>
      <c r="AV184" s="14" t="s">
        <v>82</v>
      </c>
      <c r="AW184" s="14" t="s">
        <v>37</v>
      </c>
      <c r="AX184" s="14" t="s">
        <v>75</v>
      </c>
      <c r="AY184" s="249" t="s">
        <v>112</v>
      </c>
    </row>
    <row r="185" s="14" customFormat="1">
      <c r="A185" s="14"/>
      <c r="B185" s="239"/>
      <c r="C185" s="240"/>
      <c r="D185" s="225" t="s">
        <v>123</v>
      </c>
      <c r="E185" s="241" t="s">
        <v>19</v>
      </c>
      <c r="F185" s="242" t="s">
        <v>241</v>
      </c>
      <c r="G185" s="240"/>
      <c r="H185" s="243">
        <v>54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123</v>
      </c>
      <c r="AU185" s="249" t="s">
        <v>82</v>
      </c>
      <c r="AV185" s="14" t="s">
        <v>82</v>
      </c>
      <c r="AW185" s="14" t="s">
        <v>37</v>
      </c>
      <c r="AX185" s="14" t="s">
        <v>75</v>
      </c>
      <c r="AY185" s="249" t="s">
        <v>112</v>
      </c>
    </row>
    <row r="186" s="15" customFormat="1">
      <c r="A186" s="15"/>
      <c r="B186" s="250"/>
      <c r="C186" s="251"/>
      <c r="D186" s="225" t="s">
        <v>123</v>
      </c>
      <c r="E186" s="252" t="s">
        <v>19</v>
      </c>
      <c r="F186" s="253" t="s">
        <v>134</v>
      </c>
      <c r="G186" s="251"/>
      <c r="H186" s="254">
        <v>566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0" t="s">
        <v>123</v>
      </c>
      <c r="AU186" s="260" t="s">
        <v>82</v>
      </c>
      <c r="AV186" s="15" t="s">
        <v>119</v>
      </c>
      <c r="AW186" s="15" t="s">
        <v>37</v>
      </c>
      <c r="AX186" s="15" t="s">
        <v>80</v>
      </c>
      <c r="AY186" s="260" t="s">
        <v>112</v>
      </c>
    </row>
    <row r="187" s="12" customFormat="1" ht="20.88" customHeight="1">
      <c r="A187" s="12"/>
      <c r="B187" s="196"/>
      <c r="C187" s="197"/>
      <c r="D187" s="198" t="s">
        <v>74</v>
      </c>
      <c r="E187" s="210" t="s">
        <v>242</v>
      </c>
      <c r="F187" s="210" t="s">
        <v>243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SUM(P188:P201)</f>
        <v>0</v>
      </c>
      <c r="Q187" s="204"/>
      <c r="R187" s="205">
        <f>SUM(R188:R201)</f>
        <v>0</v>
      </c>
      <c r="S187" s="204"/>
      <c r="T187" s="206">
        <f>SUM(T188:T201)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80</v>
      </c>
      <c r="AT187" s="208" t="s">
        <v>74</v>
      </c>
      <c r="AU187" s="208" t="s">
        <v>82</v>
      </c>
      <c r="AY187" s="207" t="s">
        <v>112</v>
      </c>
      <c r="BK187" s="209">
        <f>SUM(BK188:BK201)</f>
        <v>0</v>
      </c>
    </row>
    <row r="188" s="2" customFormat="1" ht="24" customHeight="1">
      <c r="A188" s="39"/>
      <c r="B188" s="40"/>
      <c r="C188" s="212" t="s">
        <v>244</v>
      </c>
      <c r="D188" s="212" t="s">
        <v>114</v>
      </c>
      <c r="E188" s="213" t="s">
        <v>245</v>
      </c>
      <c r="F188" s="214" t="s">
        <v>246</v>
      </c>
      <c r="G188" s="215" t="s">
        <v>247</v>
      </c>
      <c r="H188" s="216">
        <v>77.906999999999996</v>
      </c>
      <c r="I188" s="217"/>
      <c r="J188" s="218">
        <f>ROUND(I188*H188,2)</f>
        <v>0</v>
      </c>
      <c r="K188" s="214" t="s">
        <v>118</v>
      </c>
      <c r="L188" s="45"/>
      <c r="M188" s="219" t="s">
        <v>19</v>
      </c>
      <c r="N188" s="220" t="s">
        <v>46</v>
      </c>
      <c r="O188" s="85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3" t="s">
        <v>119</v>
      </c>
      <c r="AT188" s="223" t="s">
        <v>114</v>
      </c>
      <c r="AU188" s="223" t="s">
        <v>135</v>
      </c>
      <c r="AY188" s="18" t="s">
        <v>112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8" t="s">
        <v>80</v>
      </c>
      <c r="BK188" s="224">
        <f>ROUND(I188*H188,2)</f>
        <v>0</v>
      </c>
      <c r="BL188" s="18" t="s">
        <v>119</v>
      </c>
      <c r="BM188" s="223" t="s">
        <v>248</v>
      </c>
    </row>
    <row r="189" s="2" customFormat="1">
      <c r="A189" s="39"/>
      <c r="B189" s="40"/>
      <c r="C189" s="41"/>
      <c r="D189" s="225" t="s">
        <v>121</v>
      </c>
      <c r="E189" s="41"/>
      <c r="F189" s="226" t="s">
        <v>249</v>
      </c>
      <c r="G189" s="41"/>
      <c r="H189" s="41"/>
      <c r="I189" s="131"/>
      <c r="J189" s="41"/>
      <c r="K189" s="41"/>
      <c r="L189" s="45"/>
      <c r="M189" s="227"/>
      <c r="N189" s="228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121</v>
      </c>
      <c r="AU189" s="18" t="s">
        <v>135</v>
      </c>
    </row>
    <row r="190" s="14" customFormat="1">
      <c r="A190" s="14"/>
      <c r="B190" s="239"/>
      <c r="C190" s="240"/>
      <c r="D190" s="225" t="s">
        <v>123</v>
      </c>
      <c r="E190" s="241" t="s">
        <v>19</v>
      </c>
      <c r="F190" s="242" t="s">
        <v>250</v>
      </c>
      <c r="G190" s="240"/>
      <c r="H190" s="243">
        <v>71.316000000000002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9" t="s">
        <v>123</v>
      </c>
      <c r="AU190" s="249" t="s">
        <v>135</v>
      </c>
      <c r="AV190" s="14" t="s">
        <v>82</v>
      </c>
      <c r="AW190" s="14" t="s">
        <v>37</v>
      </c>
      <c r="AX190" s="14" t="s">
        <v>75</v>
      </c>
      <c r="AY190" s="249" t="s">
        <v>112</v>
      </c>
    </row>
    <row r="191" s="14" customFormat="1">
      <c r="A191" s="14"/>
      <c r="B191" s="239"/>
      <c r="C191" s="240"/>
      <c r="D191" s="225" t="s">
        <v>123</v>
      </c>
      <c r="E191" s="241" t="s">
        <v>19</v>
      </c>
      <c r="F191" s="242" t="s">
        <v>251</v>
      </c>
      <c r="G191" s="240"/>
      <c r="H191" s="243">
        <v>6.5910000000000002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123</v>
      </c>
      <c r="AU191" s="249" t="s">
        <v>135</v>
      </c>
      <c r="AV191" s="14" t="s">
        <v>82</v>
      </c>
      <c r="AW191" s="14" t="s">
        <v>37</v>
      </c>
      <c r="AX191" s="14" t="s">
        <v>75</v>
      </c>
      <c r="AY191" s="249" t="s">
        <v>112</v>
      </c>
    </row>
    <row r="192" s="15" customFormat="1">
      <c r="A192" s="15"/>
      <c r="B192" s="250"/>
      <c r="C192" s="251"/>
      <c r="D192" s="225" t="s">
        <v>123</v>
      </c>
      <c r="E192" s="252" t="s">
        <v>19</v>
      </c>
      <c r="F192" s="253" t="s">
        <v>134</v>
      </c>
      <c r="G192" s="251"/>
      <c r="H192" s="254">
        <v>77.906999999999996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0" t="s">
        <v>123</v>
      </c>
      <c r="AU192" s="260" t="s">
        <v>135</v>
      </c>
      <c r="AV192" s="15" t="s">
        <v>119</v>
      </c>
      <c r="AW192" s="15" t="s">
        <v>37</v>
      </c>
      <c r="AX192" s="15" t="s">
        <v>80</v>
      </c>
      <c r="AY192" s="260" t="s">
        <v>112</v>
      </c>
    </row>
    <row r="193" s="2" customFormat="1" ht="24" customHeight="1">
      <c r="A193" s="39"/>
      <c r="B193" s="40"/>
      <c r="C193" s="212" t="s">
        <v>7</v>
      </c>
      <c r="D193" s="212" t="s">
        <v>114</v>
      </c>
      <c r="E193" s="213" t="s">
        <v>252</v>
      </c>
      <c r="F193" s="214" t="s">
        <v>253</v>
      </c>
      <c r="G193" s="215" t="s">
        <v>247</v>
      </c>
      <c r="H193" s="216">
        <v>1012.7910000000001</v>
      </c>
      <c r="I193" s="217"/>
      <c r="J193" s="218">
        <f>ROUND(I193*H193,2)</f>
        <v>0</v>
      </c>
      <c r="K193" s="214" t="s">
        <v>118</v>
      </c>
      <c r="L193" s="45"/>
      <c r="M193" s="219" t="s">
        <v>19</v>
      </c>
      <c r="N193" s="220" t="s">
        <v>46</v>
      </c>
      <c r="O193" s="85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3" t="s">
        <v>119</v>
      </c>
      <c r="AT193" s="223" t="s">
        <v>114</v>
      </c>
      <c r="AU193" s="223" t="s">
        <v>135</v>
      </c>
      <c r="AY193" s="18" t="s">
        <v>112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8" t="s">
        <v>80</v>
      </c>
      <c r="BK193" s="224">
        <f>ROUND(I193*H193,2)</f>
        <v>0</v>
      </c>
      <c r="BL193" s="18" t="s">
        <v>119</v>
      </c>
      <c r="BM193" s="223" t="s">
        <v>254</v>
      </c>
    </row>
    <row r="194" s="2" customFormat="1">
      <c r="A194" s="39"/>
      <c r="B194" s="40"/>
      <c r="C194" s="41"/>
      <c r="D194" s="225" t="s">
        <v>121</v>
      </c>
      <c r="E194" s="41"/>
      <c r="F194" s="226" t="s">
        <v>249</v>
      </c>
      <c r="G194" s="41"/>
      <c r="H194" s="41"/>
      <c r="I194" s="131"/>
      <c r="J194" s="41"/>
      <c r="K194" s="41"/>
      <c r="L194" s="45"/>
      <c r="M194" s="227"/>
      <c r="N194" s="228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121</v>
      </c>
      <c r="AU194" s="18" t="s">
        <v>135</v>
      </c>
    </row>
    <row r="195" s="14" customFormat="1">
      <c r="A195" s="14"/>
      <c r="B195" s="239"/>
      <c r="C195" s="240"/>
      <c r="D195" s="225" t="s">
        <v>123</v>
      </c>
      <c r="E195" s="241" t="s">
        <v>19</v>
      </c>
      <c r="F195" s="242" t="s">
        <v>255</v>
      </c>
      <c r="G195" s="240"/>
      <c r="H195" s="243">
        <v>1012.7910000000001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123</v>
      </c>
      <c r="AU195" s="249" t="s">
        <v>135</v>
      </c>
      <c r="AV195" s="14" t="s">
        <v>82</v>
      </c>
      <c r="AW195" s="14" t="s">
        <v>37</v>
      </c>
      <c r="AX195" s="14" t="s">
        <v>80</v>
      </c>
      <c r="AY195" s="249" t="s">
        <v>112</v>
      </c>
    </row>
    <row r="196" s="2" customFormat="1" ht="16.5" customHeight="1">
      <c r="A196" s="39"/>
      <c r="B196" s="40"/>
      <c r="C196" s="212" t="s">
        <v>256</v>
      </c>
      <c r="D196" s="212" t="s">
        <v>114</v>
      </c>
      <c r="E196" s="213" t="s">
        <v>257</v>
      </c>
      <c r="F196" s="214" t="s">
        <v>258</v>
      </c>
      <c r="G196" s="215" t="s">
        <v>247</v>
      </c>
      <c r="H196" s="216">
        <v>77.906999999999996</v>
      </c>
      <c r="I196" s="217"/>
      <c r="J196" s="218">
        <f>ROUND(I196*H196,2)</f>
        <v>0</v>
      </c>
      <c r="K196" s="214" t="s">
        <v>118</v>
      </c>
      <c r="L196" s="45"/>
      <c r="M196" s="219" t="s">
        <v>19</v>
      </c>
      <c r="N196" s="220" t="s">
        <v>46</v>
      </c>
      <c r="O196" s="85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3" t="s">
        <v>119</v>
      </c>
      <c r="AT196" s="223" t="s">
        <v>114</v>
      </c>
      <c r="AU196" s="223" t="s">
        <v>135</v>
      </c>
      <c r="AY196" s="18" t="s">
        <v>112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8" t="s">
        <v>80</v>
      </c>
      <c r="BK196" s="224">
        <f>ROUND(I196*H196,2)</f>
        <v>0</v>
      </c>
      <c r="BL196" s="18" t="s">
        <v>119</v>
      </c>
      <c r="BM196" s="223" t="s">
        <v>259</v>
      </c>
    </row>
    <row r="197" s="2" customFormat="1">
      <c r="A197" s="39"/>
      <c r="B197" s="40"/>
      <c r="C197" s="41"/>
      <c r="D197" s="225" t="s">
        <v>121</v>
      </c>
      <c r="E197" s="41"/>
      <c r="F197" s="226" t="s">
        <v>260</v>
      </c>
      <c r="G197" s="41"/>
      <c r="H197" s="41"/>
      <c r="I197" s="131"/>
      <c r="J197" s="41"/>
      <c r="K197" s="41"/>
      <c r="L197" s="45"/>
      <c r="M197" s="227"/>
      <c r="N197" s="228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121</v>
      </c>
      <c r="AU197" s="18" t="s">
        <v>135</v>
      </c>
    </row>
    <row r="198" s="14" customFormat="1">
      <c r="A198" s="14"/>
      <c r="B198" s="239"/>
      <c r="C198" s="240"/>
      <c r="D198" s="225" t="s">
        <v>123</v>
      </c>
      <c r="E198" s="241" t="s">
        <v>19</v>
      </c>
      <c r="F198" s="242" t="s">
        <v>261</v>
      </c>
      <c r="G198" s="240"/>
      <c r="H198" s="243">
        <v>77.906999999999996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123</v>
      </c>
      <c r="AU198" s="249" t="s">
        <v>135</v>
      </c>
      <c r="AV198" s="14" t="s">
        <v>82</v>
      </c>
      <c r="AW198" s="14" t="s">
        <v>37</v>
      </c>
      <c r="AX198" s="14" t="s">
        <v>80</v>
      </c>
      <c r="AY198" s="249" t="s">
        <v>112</v>
      </c>
    </row>
    <row r="199" s="2" customFormat="1" ht="24" customHeight="1">
      <c r="A199" s="39"/>
      <c r="B199" s="40"/>
      <c r="C199" s="212" t="s">
        <v>262</v>
      </c>
      <c r="D199" s="212" t="s">
        <v>114</v>
      </c>
      <c r="E199" s="213" t="s">
        <v>263</v>
      </c>
      <c r="F199" s="214" t="s">
        <v>264</v>
      </c>
      <c r="G199" s="215" t="s">
        <v>247</v>
      </c>
      <c r="H199" s="216">
        <v>71.316000000000002</v>
      </c>
      <c r="I199" s="217"/>
      <c r="J199" s="218">
        <f>ROUND(I199*H199,2)</f>
        <v>0</v>
      </c>
      <c r="K199" s="214" t="s">
        <v>118</v>
      </c>
      <c r="L199" s="45"/>
      <c r="M199" s="219" t="s">
        <v>19</v>
      </c>
      <c r="N199" s="220" t="s">
        <v>46</v>
      </c>
      <c r="O199" s="85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3" t="s">
        <v>119</v>
      </c>
      <c r="AT199" s="223" t="s">
        <v>114</v>
      </c>
      <c r="AU199" s="223" t="s">
        <v>135</v>
      </c>
      <c r="AY199" s="18" t="s">
        <v>112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8" t="s">
        <v>80</v>
      </c>
      <c r="BK199" s="224">
        <f>ROUND(I199*H199,2)</f>
        <v>0</v>
      </c>
      <c r="BL199" s="18" t="s">
        <v>119</v>
      </c>
      <c r="BM199" s="223" t="s">
        <v>265</v>
      </c>
    </row>
    <row r="200" s="2" customFormat="1">
      <c r="A200" s="39"/>
      <c r="B200" s="40"/>
      <c r="C200" s="41"/>
      <c r="D200" s="225" t="s">
        <v>121</v>
      </c>
      <c r="E200" s="41"/>
      <c r="F200" s="226" t="s">
        <v>266</v>
      </c>
      <c r="G200" s="41"/>
      <c r="H200" s="41"/>
      <c r="I200" s="131"/>
      <c r="J200" s="41"/>
      <c r="K200" s="41"/>
      <c r="L200" s="45"/>
      <c r="M200" s="227"/>
      <c r="N200" s="228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121</v>
      </c>
      <c r="AU200" s="18" t="s">
        <v>135</v>
      </c>
    </row>
    <row r="201" s="14" customFormat="1">
      <c r="A201" s="14"/>
      <c r="B201" s="239"/>
      <c r="C201" s="240"/>
      <c r="D201" s="225" t="s">
        <v>123</v>
      </c>
      <c r="E201" s="241" t="s">
        <v>19</v>
      </c>
      <c r="F201" s="242" t="s">
        <v>267</v>
      </c>
      <c r="G201" s="240"/>
      <c r="H201" s="243">
        <v>71.316000000000002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123</v>
      </c>
      <c r="AU201" s="249" t="s">
        <v>135</v>
      </c>
      <c r="AV201" s="14" t="s">
        <v>82</v>
      </c>
      <c r="AW201" s="14" t="s">
        <v>37</v>
      </c>
      <c r="AX201" s="14" t="s">
        <v>80</v>
      </c>
      <c r="AY201" s="249" t="s">
        <v>112</v>
      </c>
    </row>
    <row r="202" s="12" customFormat="1" ht="22.8" customHeight="1">
      <c r="A202" s="12"/>
      <c r="B202" s="196"/>
      <c r="C202" s="197"/>
      <c r="D202" s="198" t="s">
        <v>74</v>
      </c>
      <c r="E202" s="210" t="s">
        <v>268</v>
      </c>
      <c r="F202" s="210" t="s">
        <v>269</v>
      </c>
      <c r="G202" s="197"/>
      <c r="H202" s="197"/>
      <c r="I202" s="200"/>
      <c r="J202" s="211">
        <f>BK202</f>
        <v>0</v>
      </c>
      <c r="K202" s="197"/>
      <c r="L202" s="202"/>
      <c r="M202" s="203"/>
      <c r="N202" s="204"/>
      <c r="O202" s="204"/>
      <c r="P202" s="205">
        <f>SUM(P203:P205)</f>
        <v>0</v>
      </c>
      <c r="Q202" s="204"/>
      <c r="R202" s="205">
        <f>SUM(R203:R205)</f>
        <v>0</v>
      </c>
      <c r="S202" s="204"/>
      <c r="T202" s="206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7" t="s">
        <v>80</v>
      </c>
      <c r="AT202" s="208" t="s">
        <v>74</v>
      </c>
      <c r="AU202" s="208" t="s">
        <v>80</v>
      </c>
      <c r="AY202" s="207" t="s">
        <v>112</v>
      </c>
      <c r="BK202" s="209">
        <f>SUM(BK203:BK205)</f>
        <v>0</v>
      </c>
    </row>
    <row r="203" s="2" customFormat="1" ht="24" customHeight="1">
      <c r="A203" s="39"/>
      <c r="B203" s="40"/>
      <c r="C203" s="212" t="s">
        <v>270</v>
      </c>
      <c r="D203" s="212" t="s">
        <v>114</v>
      </c>
      <c r="E203" s="213" t="s">
        <v>271</v>
      </c>
      <c r="F203" s="214" t="s">
        <v>272</v>
      </c>
      <c r="G203" s="215" t="s">
        <v>247</v>
      </c>
      <c r="H203" s="216">
        <v>6.5910000000000002</v>
      </c>
      <c r="I203" s="217"/>
      <c r="J203" s="218">
        <f>ROUND(I203*H203,2)</f>
        <v>0</v>
      </c>
      <c r="K203" s="214" t="s">
        <v>118</v>
      </c>
      <c r="L203" s="45"/>
      <c r="M203" s="219" t="s">
        <v>19</v>
      </c>
      <c r="N203" s="220" t="s">
        <v>46</v>
      </c>
      <c r="O203" s="85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3" t="s">
        <v>119</v>
      </c>
      <c r="AT203" s="223" t="s">
        <v>114</v>
      </c>
      <c r="AU203" s="223" t="s">
        <v>82</v>
      </c>
      <c r="AY203" s="18" t="s">
        <v>112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8" t="s">
        <v>80</v>
      </c>
      <c r="BK203" s="224">
        <f>ROUND(I203*H203,2)</f>
        <v>0</v>
      </c>
      <c r="BL203" s="18" t="s">
        <v>119</v>
      </c>
      <c r="BM203" s="223" t="s">
        <v>273</v>
      </c>
    </row>
    <row r="204" s="2" customFormat="1">
      <c r="A204" s="39"/>
      <c r="B204" s="40"/>
      <c r="C204" s="41"/>
      <c r="D204" s="225" t="s">
        <v>121</v>
      </c>
      <c r="E204" s="41"/>
      <c r="F204" s="226" t="s">
        <v>266</v>
      </c>
      <c r="G204" s="41"/>
      <c r="H204" s="41"/>
      <c r="I204" s="131"/>
      <c r="J204" s="41"/>
      <c r="K204" s="41"/>
      <c r="L204" s="45"/>
      <c r="M204" s="227"/>
      <c r="N204" s="228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121</v>
      </c>
      <c r="AU204" s="18" t="s">
        <v>82</v>
      </c>
    </row>
    <row r="205" s="14" customFormat="1">
      <c r="A205" s="14"/>
      <c r="B205" s="239"/>
      <c r="C205" s="240"/>
      <c r="D205" s="225" t="s">
        <v>123</v>
      </c>
      <c r="E205" s="241" t="s">
        <v>19</v>
      </c>
      <c r="F205" s="242" t="s">
        <v>251</v>
      </c>
      <c r="G205" s="240"/>
      <c r="H205" s="243">
        <v>6.5910000000000002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123</v>
      </c>
      <c r="AU205" s="249" t="s">
        <v>82</v>
      </c>
      <c r="AV205" s="14" t="s">
        <v>82</v>
      </c>
      <c r="AW205" s="14" t="s">
        <v>37</v>
      </c>
      <c r="AX205" s="14" t="s">
        <v>80</v>
      </c>
      <c r="AY205" s="249" t="s">
        <v>112</v>
      </c>
    </row>
    <row r="206" s="12" customFormat="1" ht="22.8" customHeight="1">
      <c r="A206" s="12"/>
      <c r="B206" s="196"/>
      <c r="C206" s="197"/>
      <c r="D206" s="198" t="s">
        <v>74</v>
      </c>
      <c r="E206" s="210" t="s">
        <v>274</v>
      </c>
      <c r="F206" s="210" t="s">
        <v>275</v>
      </c>
      <c r="G206" s="197"/>
      <c r="H206" s="197"/>
      <c r="I206" s="200"/>
      <c r="J206" s="211">
        <f>BK206</f>
        <v>0</v>
      </c>
      <c r="K206" s="197"/>
      <c r="L206" s="202"/>
      <c r="M206" s="203"/>
      <c r="N206" s="204"/>
      <c r="O206" s="204"/>
      <c r="P206" s="205">
        <f>SUM(P207:P208)</f>
        <v>0</v>
      </c>
      <c r="Q206" s="204"/>
      <c r="R206" s="205">
        <f>SUM(R207:R208)</f>
        <v>0</v>
      </c>
      <c r="S206" s="204"/>
      <c r="T206" s="206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80</v>
      </c>
      <c r="AT206" s="208" t="s">
        <v>74</v>
      </c>
      <c r="AU206" s="208" t="s">
        <v>80</v>
      </c>
      <c r="AY206" s="207" t="s">
        <v>112</v>
      </c>
      <c r="BK206" s="209">
        <f>SUM(BK207:BK208)</f>
        <v>0</v>
      </c>
    </row>
    <row r="207" s="2" customFormat="1" ht="24" customHeight="1">
      <c r="A207" s="39"/>
      <c r="B207" s="40"/>
      <c r="C207" s="212" t="s">
        <v>276</v>
      </c>
      <c r="D207" s="212" t="s">
        <v>114</v>
      </c>
      <c r="E207" s="213" t="s">
        <v>277</v>
      </c>
      <c r="F207" s="214" t="s">
        <v>278</v>
      </c>
      <c r="G207" s="215" t="s">
        <v>247</v>
      </c>
      <c r="H207" s="216">
        <v>137.387</v>
      </c>
      <c r="I207" s="217"/>
      <c r="J207" s="218">
        <f>ROUND(I207*H207,2)</f>
        <v>0</v>
      </c>
      <c r="K207" s="214" t="s">
        <v>118</v>
      </c>
      <c r="L207" s="45"/>
      <c r="M207" s="219" t="s">
        <v>19</v>
      </c>
      <c r="N207" s="220" t="s">
        <v>46</v>
      </c>
      <c r="O207" s="85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3" t="s">
        <v>119</v>
      </c>
      <c r="AT207" s="223" t="s">
        <v>114</v>
      </c>
      <c r="AU207" s="223" t="s">
        <v>82</v>
      </c>
      <c r="AY207" s="18" t="s">
        <v>112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8" t="s">
        <v>80</v>
      </c>
      <c r="BK207" s="224">
        <f>ROUND(I207*H207,2)</f>
        <v>0</v>
      </c>
      <c r="BL207" s="18" t="s">
        <v>119</v>
      </c>
      <c r="BM207" s="223" t="s">
        <v>279</v>
      </c>
    </row>
    <row r="208" s="2" customFormat="1">
      <c r="A208" s="39"/>
      <c r="B208" s="40"/>
      <c r="C208" s="41"/>
      <c r="D208" s="225" t="s">
        <v>121</v>
      </c>
      <c r="E208" s="41"/>
      <c r="F208" s="226" t="s">
        <v>280</v>
      </c>
      <c r="G208" s="41"/>
      <c r="H208" s="41"/>
      <c r="I208" s="131"/>
      <c r="J208" s="41"/>
      <c r="K208" s="41"/>
      <c r="L208" s="45"/>
      <c r="M208" s="227"/>
      <c r="N208" s="228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121</v>
      </c>
      <c r="AU208" s="18" t="s">
        <v>82</v>
      </c>
    </row>
    <row r="209" s="12" customFormat="1" ht="25.92" customHeight="1">
      <c r="A209" s="12"/>
      <c r="B209" s="196"/>
      <c r="C209" s="197"/>
      <c r="D209" s="198" t="s">
        <v>74</v>
      </c>
      <c r="E209" s="199" t="s">
        <v>281</v>
      </c>
      <c r="F209" s="199" t="s">
        <v>282</v>
      </c>
      <c r="G209" s="197"/>
      <c r="H209" s="197"/>
      <c r="I209" s="200"/>
      <c r="J209" s="201">
        <f>BK209</f>
        <v>0</v>
      </c>
      <c r="K209" s="197"/>
      <c r="L209" s="202"/>
      <c r="M209" s="203"/>
      <c r="N209" s="204"/>
      <c r="O209" s="204"/>
      <c r="P209" s="205">
        <f>SUM(P210:P213)</f>
        <v>0</v>
      </c>
      <c r="Q209" s="204"/>
      <c r="R209" s="205">
        <f>SUM(R210:R213)</f>
        <v>0</v>
      </c>
      <c r="S209" s="204"/>
      <c r="T209" s="206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7" t="s">
        <v>141</v>
      </c>
      <c r="AT209" s="208" t="s">
        <v>74</v>
      </c>
      <c r="AU209" s="208" t="s">
        <v>75</v>
      </c>
      <c r="AY209" s="207" t="s">
        <v>112</v>
      </c>
      <c r="BK209" s="209">
        <f>SUM(BK210:BK213)</f>
        <v>0</v>
      </c>
    </row>
    <row r="210" s="2" customFormat="1" ht="24" customHeight="1">
      <c r="A210" s="39"/>
      <c r="B210" s="40"/>
      <c r="C210" s="212" t="s">
        <v>283</v>
      </c>
      <c r="D210" s="212" t="s">
        <v>114</v>
      </c>
      <c r="E210" s="213" t="s">
        <v>284</v>
      </c>
      <c r="F210" s="214" t="s">
        <v>285</v>
      </c>
      <c r="G210" s="215" t="s">
        <v>286</v>
      </c>
      <c r="H210" s="216">
        <v>1</v>
      </c>
      <c r="I210" s="217"/>
      <c r="J210" s="218">
        <f>ROUND(I210*H210,2)</f>
        <v>0</v>
      </c>
      <c r="K210" s="214" t="s">
        <v>19</v>
      </c>
      <c r="L210" s="45"/>
      <c r="M210" s="219" t="s">
        <v>19</v>
      </c>
      <c r="N210" s="220" t="s">
        <v>46</v>
      </c>
      <c r="O210" s="85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3" t="s">
        <v>119</v>
      </c>
      <c r="AT210" s="223" t="s">
        <v>114</v>
      </c>
      <c r="AU210" s="223" t="s">
        <v>80</v>
      </c>
      <c r="AY210" s="18" t="s">
        <v>112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8" t="s">
        <v>80</v>
      </c>
      <c r="BK210" s="224">
        <f>ROUND(I210*H210,2)</f>
        <v>0</v>
      </c>
      <c r="BL210" s="18" t="s">
        <v>119</v>
      </c>
      <c r="BM210" s="223" t="s">
        <v>287</v>
      </c>
    </row>
    <row r="211" s="2" customFormat="1" ht="16.5" customHeight="1">
      <c r="A211" s="39"/>
      <c r="B211" s="40"/>
      <c r="C211" s="212" t="s">
        <v>288</v>
      </c>
      <c r="D211" s="212" t="s">
        <v>114</v>
      </c>
      <c r="E211" s="213" t="s">
        <v>289</v>
      </c>
      <c r="F211" s="214" t="s">
        <v>290</v>
      </c>
      <c r="G211" s="215" t="s">
        <v>286</v>
      </c>
      <c r="H211" s="216">
        <v>1</v>
      </c>
      <c r="I211" s="217"/>
      <c r="J211" s="218">
        <f>ROUND(I211*H211,2)</f>
        <v>0</v>
      </c>
      <c r="K211" s="214" t="s">
        <v>19</v>
      </c>
      <c r="L211" s="45"/>
      <c r="M211" s="219" t="s">
        <v>19</v>
      </c>
      <c r="N211" s="220" t="s">
        <v>46</v>
      </c>
      <c r="O211" s="85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3" t="s">
        <v>119</v>
      </c>
      <c r="AT211" s="223" t="s">
        <v>114</v>
      </c>
      <c r="AU211" s="223" t="s">
        <v>80</v>
      </c>
      <c r="AY211" s="18" t="s">
        <v>112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8" t="s">
        <v>80</v>
      </c>
      <c r="BK211" s="224">
        <f>ROUND(I211*H211,2)</f>
        <v>0</v>
      </c>
      <c r="BL211" s="18" t="s">
        <v>119</v>
      </c>
      <c r="BM211" s="223" t="s">
        <v>291</v>
      </c>
    </row>
    <row r="212" s="2" customFormat="1" ht="60" customHeight="1">
      <c r="A212" s="39"/>
      <c r="B212" s="40"/>
      <c r="C212" s="212" t="s">
        <v>292</v>
      </c>
      <c r="D212" s="212" t="s">
        <v>114</v>
      </c>
      <c r="E212" s="213" t="s">
        <v>293</v>
      </c>
      <c r="F212" s="214" t="s">
        <v>294</v>
      </c>
      <c r="G212" s="215" t="s">
        <v>286</v>
      </c>
      <c r="H212" s="216">
        <v>1</v>
      </c>
      <c r="I212" s="217"/>
      <c r="J212" s="218">
        <f>ROUND(I212*H212,2)</f>
        <v>0</v>
      </c>
      <c r="K212" s="214" t="s">
        <v>19</v>
      </c>
      <c r="L212" s="45"/>
      <c r="M212" s="219" t="s">
        <v>19</v>
      </c>
      <c r="N212" s="220" t="s">
        <v>46</v>
      </c>
      <c r="O212" s="85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3" t="s">
        <v>119</v>
      </c>
      <c r="AT212" s="223" t="s">
        <v>114</v>
      </c>
      <c r="AU212" s="223" t="s">
        <v>80</v>
      </c>
      <c r="AY212" s="18" t="s">
        <v>112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8" t="s">
        <v>80</v>
      </c>
      <c r="BK212" s="224">
        <f>ROUND(I212*H212,2)</f>
        <v>0</v>
      </c>
      <c r="BL212" s="18" t="s">
        <v>119</v>
      </c>
      <c r="BM212" s="223" t="s">
        <v>295</v>
      </c>
    </row>
    <row r="213" s="2" customFormat="1" ht="16.5" customHeight="1">
      <c r="A213" s="39"/>
      <c r="B213" s="40"/>
      <c r="C213" s="212" t="s">
        <v>296</v>
      </c>
      <c r="D213" s="212" t="s">
        <v>114</v>
      </c>
      <c r="E213" s="213" t="s">
        <v>297</v>
      </c>
      <c r="F213" s="214" t="s">
        <v>298</v>
      </c>
      <c r="G213" s="215" t="s">
        <v>286</v>
      </c>
      <c r="H213" s="216">
        <v>1</v>
      </c>
      <c r="I213" s="217"/>
      <c r="J213" s="218">
        <f>ROUND(I213*H213,2)</f>
        <v>0</v>
      </c>
      <c r="K213" s="214" t="s">
        <v>19</v>
      </c>
      <c r="L213" s="45"/>
      <c r="M213" s="271" t="s">
        <v>19</v>
      </c>
      <c r="N213" s="272" t="s">
        <v>46</v>
      </c>
      <c r="O213" s="273"/>
      <c r="P213" s="274">
        <f>O213*H213</f>
        <v>0</v>
      </c>
      <c r="Q213" s="274">
        <v>0</v>
      </c>
      <c r="R213" s="274">
        <f>Q213*H213</f>
        <v>0</v>
      </c>
      <c r="S213" s="274">
        <v>0</v>
      </c>
      <c r="T213" s="27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3" t="s">
        <v>119</v>
      </c>
      <c r="AT213" s="223" t="s">
        <v>114</v>
      </c>
      <c r="AU213" s="223" t="s">
        <v>80</v>
      </c>
      <c r="AY213" s="18" t="s">
        <v>112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8" t="s">
        <v>80</v>
      </c>
      <c r="BK213" s="224">
        <f>ROUND(I213*H213,2)</f>
        <v>0</v>
      </c>
      <c r="BL213" s="18" t="s">
        <v>119</v>
      </c>
      <c r="BM213" s="223" t="s">
        <v>299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1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FpzgR2WLJidWRi0q5T8r5tOmaLtAwutOvanl32Bc0vnOxBT+LVSwujNtCOL5v6fpOGX7DWwb8ory9P/yJ3ngdA==" hashValue="+3tOmA+ouqZQ6z5gAOCnCkR1tEcN+Jf3vREsVVawYuuQwZQikC05nrMhFhd1JWSYAGv8Z+sznnzN2IJbSPjjuQ==" algorithmName="SHA-512" password="CC35"/>
  <autoFilter ref="C81:K213"/>
  <mergeCells count="6">
    <mergeCell ref="E7:H7"/>
    <mergeCell ref="E16:H16"/>
    <mergeCell ref="E25:H25"/>
    <mergeCell ref="E46:H46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6" customWidth="1"/>
    <col min="2" max="2" width="1.664063" style="276" customWidth="1"/>
    <col min="3" max="4" width="5" style="276" customWidth="1"/>
    <col min="5" max="5" width="11.67" style="276" customWidth="1"/>
    <col min="6" max="6" width="9.17" style="276" customWidth="1"/>
    <col min="7" max="7" width="5" style="276" customWidth="1"/>
    <col min="8" max="8" width="77.83" style="276" customWidth="1"/>
    <col min="9" max="10" width="20" style="276" customWidth="1"/>
    <col min="11" max="11" width="1.664063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300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301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302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303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304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305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306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307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308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309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310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311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312</v>
      </c>
      <c r="F19" s="287" t="s">
        <v>313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314</v>
      </c>
      <c r="F20" s="287" t="s">
        <v>315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316</v>
      </c>
      <c r="F21" s="287" t="s">
        <v>317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318</v>
      </c>
      <c r="F22" s="287" t="s">
        <v>319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320</v>
      </c>
      <c r="F23" s="287" t="s">
        <v>321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322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323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324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325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326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327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328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329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330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98</v>
      </c>
      <c r="F36" s="287"/>
      <c r="G36" s="287" t="s">
        <v>331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332</v>
      </c>
      <c r="F37" s="287"/>
      <c r="G37" s="287" t="s">
        <v>333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334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335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99</v>
      </c>
      <c r="F40" s="287"/>
      <c r="G40" s="287" t="s">
        <v>336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100</v>
      </c>
      <c r="F41" s="287"/>
      <c r="G41" s="287" t="s">
        <v>337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338</v>
      </c>
      <c r="F42" s="287"/>
      <c r="G42" s="287" t="s">
        <v>339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340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341</v>
      </c>
      <c r="F44" s="287"/>
      <c r="G44" s="287" t="s">
        <v>342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102</v>
      </c>
      <c r="F45" s="287"/>
      <c r="G45" s="287" t="s">
        <v>343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344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345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346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347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348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349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350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351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352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353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354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355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356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357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358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359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360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361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362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363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364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365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366</v>
      </c>
      <c r="D76" s="305"/>
      <c r="E76" s="305"/>
      <c r="F76" s="305" t="s">
        <v>367</v>
      </c>
      <c r="G76" s="306"/>
      <c r="H76" s="305" t="s">
        <v>57</v>
      </c>
      <c r="I76" s="305" t="s">
        <v>60</v>
      </c>
      <c r="J76" s="305" t="s">
        <v>368</v>
      </c>
      <c r="K76" s="304"/>
    </row>
    <row r="77" s="1" customFormat="1" ht="17.25" customHeight="1">
      <c r="B77" s="302"/>
      <c r="C77" s="307" t="s">
        <v>369</v>
      </c>
      <c r="D77" s="307"/>
      <c r="E77" s="307"/>
      <c r="F77" s="308" t="s">
        <v>370</v>
      </c>
      <c r="G77" s="309"/>
      <c r="H77" s="307"/>
      <c r="I77" s="307"/>
      <c r="J77" s="307" t="s">
        <v>371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0"/>
      <c r="E79" s="310"/>
      <c r="F79" s="312" t="s">
        <v>372</v>
      </c>
      <c r="G79" s="311"/>
      <c r="H79" s="290" t="s">
        <v>373</v>
      </c>
      <c r="I79" s="290" t="s">
        <v>374</v>
      </c>
      <c r="J79" s="290">
        <v>20</v>
      </c>
      <c r="K79" s="304"/>
    </row>
    <row r="80" s="1" customFormat="1" ht="15" customHeight="1">
      <c r="B80" s="302"/>
      <c r="C80" s="290" t="s">
        <v>375</v>
      </c>
      <c r="D80" s="290"/>
      <c r="E80" s="290"/>
      <c r="F80" s="312" t="s">
        <v>372</v>
      </c>
      <c r="G80" s="311"/>
      <c r="H80" s="290" t="s">
        <v>376</v>
      </c>
      <c r="I80" s="290" t="s">
        <v>374</v>
      </c>
      <c r="J80" s="290">
        <v>120</v>
      </c>
      <c r="K80" s="304"/>
    </row>
    <row r="81" s="1" customFormat="1" ht="15" customHeight="1">
      <c r="B81" s="313"/>
      <c r="C81" s="290" t="s">
        <v>377</v>
      </c>
      <c r="D81" s="290"/>
      <c r="E81" s="290"/>
      <c r="F81" s="312" t="s">
        <v>378</v>
      </c>
      <c r="G81" s="311"/>
      <c r="H81" s="290" t="s">
        <v>379</v>
      </c>
      <c r="I81" s="290" t="s">
        <v>374</v>
      </c>
      <c r="J81" s="290">
        <v>50</v>
      </c>
      <c r="K81" s="304"/>
    </row>
    <row r="82" s="1" customFormat="1" ht="15" customHeight="1">
      <c r="B82" s="313"/>
      <c r="C82" s="290" t="s">
        <v>380</v>
      </c>
      <c r="D82" s="290"/>
      <c r="E82" s="290"/>
      <c r="F82" s="312" t="s">
        <v>372</v>
      </c>
      <c r="G82" s="311"/>
      <c r="H82" s="290" t="s">
        <v>381</v>
      </c>
      <c r="I82" s="290" t="s">
        <v>382</v>
      </c>
      <c r="J82" s="290"/>
      <c r="K82" s="304"/>
    </row>
    <row r="83" s="1" customFormat="1" ht="15" customHeight="1">
      <c r="B83" s="313"/>
      <c r="C83" s="314" t="s">
        <v>383</v>
      </c>
      <c r="D83" s="314"/>
      <c r="E83" s="314"/>
      <c r="F83" s="315" t="s">
        <v>378</v>
      </c>
      <c r="G83" s="314"/>
      <c r="H83" s="314" t="s">
        <v>384</v>
      </c>
      <c r="I83" s="314" t="s">
        <v>374</v>
      </c>
      <c r="J83" s="314">
        <v>15</v>
      </c>
      <c r="K83" s="304"/>
    </row>
    <row r="84" s="1" customFormat="1" ht="15" customHeight="1">
      <c r="B84" s="313"/>
      <c r="C84" s="314" t="s">
        <v>385</v>
      </c>
      <c r="D84" s="314"/>
      <c r="E84" s="314"/>
      <c r="F84" s="315" t="s">
        <v>378</v>
      </c>
      <c r="G84" s="314"/>
      <c r="H84" s="314" t="s">
        <v>386</v>
      </c>
      <c r="I84" s="314" t="s">
        <v>374</v>
      </c>
      <c r="J84" s="314">
        <v>15</v>
      </c>
      <c r="K84" s="304"/>
    </row>
    <row r="85" s="1" customFormat="1" ht="15" customHeight="1">
      <c r="B85" s="313"/>
      <c r="C85" s="314" t="s">
        <v>387</v>
      </c>
      <c r="D85" s="314"/>
      <c r="E85" s="314"/>
      <c r="F85" s="315" t="s">
        <v>378</v>
      </c>
      <c r="G85" s="314"/>
      <c r="H85" s="314" t="s">
        <v>388</v>
      </c>
      <c r="I85" s="314" t="s">
        <v>374</v>
      </c>
      <c r="J85" s="314">
        <v>20</v>
      </c>
      <c r="K85" s="304"/>
    </row>
    <row r="86" s="1" customFormat="1" ht="15" customHeight="1">
      <c r="B86" s="313"/>
      <c r="C86" s="314" t="s">
        <v>389</v>
      </c>
      <c r="D86" s="314"/>
      <c r="E86" s="314"/>
      <c r="F86" s="315" t="s">
        <v>378</v>
      </c>
      <c r="G86" s="314"/>
      <c r="H86" s="314" t="s">
        <v>390</v>
      </c>
      <c r="I86" s="314" t="s">
        <v>374</v>
      </c>
      <c r="J86" s="314">
        <v>20</v>
      </c>
      <c r="K86" s="304"/>
    </row>
    <row r="87" s="1" customFormat="1" ht="15" customHeight="1">
      <c r="B87" s="313"/>
      <c r="C87" s="290" t="s">
        <v>391</v>
      </c>
      <c r="D87" s="290"/>
      <c r="E87" s="290"/>
      <c r="F87" s="312" t="s">
        <v>378</v>
      </c>
      <c r="G87" s="311"/>
      <c r="H87" s="290" t="s">
        <v>392</v>
      </c>
      <c r="I87" s="290" t="s">
        <v>374</v>
      </c>
      <c r="J87" s="290">
        <v>50</v>
      </c>
      <c r="K87" s="304"/>
    </row>
    <row r="88" s="1" customFormat="1" ht="15" customHeight="1">
      <c r="B88" s="313"/>
      <c r="C88" s="290" t="s">
        <v>393</v>
      </c>
      <c r="D88" s="290"/>
      <c r="E88" s="290"/>
      <c r="F88" s="312" t="s">
        <v>378</v>
      </c>
      <c r="G88" s="311"/>
      <c r="H88" s="290" t="s">
        <v>394</v>
      </c>
      <c r="I88" s="290" t="s">
        <v>374</v>
      </c>
      <c r="J88" s="290">
        <v>20</v>
      </c>
      <c r="K88" s="304"/>
    </row>
    <row r="89" s="1" customFormat="1" ht="15" customHeight="1">
      <c r="B89" s="313"/>
      <c r="C89" s="290" t="s">
        <v>395</v>
      </c>
      <c r="D89" s="290"/>
      <c r="E89" s="290"/>
      <c r="F89" s="312" t="s">
        <v>378</v>
      </c>
      <c r="G89" s="311"/>
      <c r="H89" s="290" t="s">
        <v>396</v>
      </c>
      <c r="I89" s="290" t="s">
        <v>374</v>
      </c>
      <c r="J89" s="290">
        <v>20</v>
      </c>
      <c r="K89" s="304"/>
    </row>
    <row r="90" s="1" customFormat="1" ht="15" customHeight="1">
      <c r="B90" s="313"/>
      <c r="C90" s="290" t="s">
        <v>397</v>
      </c>
      <c r="D90" s="290"/>
      <c r="E90" s="290"/>
      <c r="F90" s="312" t="s">
        <v>378</v>
      </c>
      <c r="G90" s="311"/>
      <c r="H90" s="290" t="s">
        <v>398</v>
      </c>
      <c r="I90" s="290" t="s">
        <v>374</v>
      </c>
      <c r="J90" s="290">
        <v>50</v>
      </c>
      <c r="K90" s="304"/>
    </row>
    <row r="91" s="1" customFormat="1" ht="15" customHeight="1">
      <c r="B91" s="313"/>
      <c r="C91" s="290" t="s">
        <v>399</v>
      </c>
      <c r="D91" s="290"/>
      <c r="E91" s="290"/>
      <c r="F91" s="312" t="s">
        <v>378</v>
      </c>
      <c r="G91" s="311"/>
      <c r="H91" s="290" t="s">
        <v>399</v>
      </c>
      <c r="I91" s="290" t="s">
        <v>374</v>
      </c>
      <c r="J91" s="290">
        <v>50</v>
      </c>
      <c r="K91" s="304"/>
    </row>
    <row r="92" s="1" customFormat="1" ht="15" customHeight="1">
      <c r="B92" s="313"/>
      <c r="C92" s="290" t="s">
        <v>400</v>
      </c>
      <c r="D92" s="290"/>
      <c r="E92" s="290"/>
      <c r="F92" s="312" t="s">
        <v>378</v>
      </c>
      <c r="G92" s="311"/>
      <c r="H92" s="290" t="s">
        <v>401</v>
      </c>
      <c r="I92" s="290" t="s">
        <v>374</v>
      </c>
      <c r="J92" s="290">
        <v>255</v>
      </c>
      <c r="K92" s="304"/>
    </row>
    <row r="93" s="1" customFormat="1" ht="15" customHeight="1">
      <c r="B93" s="313"/>
      <c r="C93" s="290" t="s">
        <v>402</v>
      </c>
      <c r="D93" s="290"/>
      <c r="E93" s="290"/>
      <c r="F93" s="312" t="s">
        <v>372</v>
      </c>
      <c r="G93" s="311"/>
      <c r="H93" s="290" t="s">
        <v>403</v>
      </c>
      <c r="I93" s="290" t="s">
        <v>404</v>
      </c>
      <c r="J93" s="290"/>
      <c r="K93" s="304"/>
    </row>
    <row r="94" s="1" customFormat="1" ht="15" customHeight="1">
      <c r="B94" s="313"/>
      <c r="C94" s="290" t="s">
        <v>405</v>
      </c>
      <c r="D94" s="290"/>
      <c r="E94" s="290"/>
      <c r="F94" s="312" t="s">
        <v>372</v>
      </c>
      <c r="G94" s="311"/>
      <c r="H94" s="290" t="s">
        <v>406</v>
      </c>
      <c r="I94" s="290" t="s">
        <v>407</v>
      </c>
      <c r="J94" s="290"/>
      <c r="K94" s="304"/>
    </row>
    <row r="95" s="1" customFormat="1" ht="15" customHeight="1">
      <c r="B95" s="313"/>
      <c r="C95" s="290" t="s">
        <v>408</v>
      </c>
      <c r="D95" s="290"/>
      <c r="E95" s="290"/>
      <c r="F95" s="312" t="s">
        <v>372</v>
      </c>
      <c r="G95" s="311"/>
      <c r="H95" s="290" t="s">
        <v>408</v>
      </c>
      <c r="I95" s="290" t="s">
        <v>407</v>
      </c>
      <c r="J95" s="290"/>
      <c r="K95" s="304"/>
    </row>
    <row r="96" s="1" customFormat="1" ht="15" customHeight="1">
      <c r="B96" s="313"/>
      <c r="C96" s="290" t="s">
        <v>41</v>
      </c>
      <c r="D96" s="290"/>
      <c r="E96" s="290"/>
      <c r="F96" s="312" t="s">
        <v>372</v>
      </c>
      <c r="G96" s="311"/>
      <c r="H96" s="290" t="s">
        <v>409</v>
      </c>
      <c r="I96" s="290" t="s">
        <v>407</v>
      </c>
      <c r="J96" s="290"/>
      <c r="K96" s="304"/>
    </row>
    <row r="97" s="1" customFormat="1" ht="15" customHeight="1">
      <c r="B97" s="313"/>
      <c r="C97" s="290" t="s">
        <v>51</v>
      </c>
      <c r="D97" s="290"/>
      <c r="E97" s="290"/>
      <c r="F97" s="312" t="s">
        <v>372</v>
      </c>
      <c r="G97" s="311"/>
      <c r="H97" s="290" t="s">
        <v>410</v>
      </c>
      <c r="I97" s="290" t="s">
        <v>407</v>
      </c>
      <c r="J97" s="290"/>
      <c r="K97" s="304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411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366</v>
      </c>
      <c r="D103" s="305"/>
      <c r="E103" s="305"/>
      <c r="F103" s="305" t="s">
        <v>367</v>
      </c>
      <c r="G103" s="306"/>
      <c r="H103" s="305" t="s">
        <v>57</v>
      </c>
      <c r="I103" s="305" t="s">
        <v>60</v>
      </c>
      <c r="J103" s="305" t="s">
        <v>368</v>
      </c>
      <c r="K103" s="304"/>
    </row>
    <row r="104" s="1" customFormat="1" ht="17.25" customHeight="1">
      <c r="B104" s="302"/>
      <c r="C104" s="307" t="s">
        <v>369</v>
      </c>
      <c r="D104" s="307"/>
      <c r="E104" s="307"/>
      <c r="F104" s="308" t="s">
        <v>370</v>
      </c>
      <c r="G104" s="309"/>
      <c r="H104" s="307"/>
      <c r="I104" s="307"/>
      <c r="J104" s="307" t="s">
        <v>371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1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0"/>
      <c r="E106" s="310"/>
      <c r="F106" s="312" t="s">
        <v>372</v>
      </c>
      <c r="G106" s="321"/>
      <c r="H106" s="290" t="s">
        <v>412</v>
      </c>
      <c r="I106" s="290" t="s">
        <v>374</v>
      </c>
      <c r="J106" s="290">
        <v>20</v>
      </c>
      <c r="K106" s="304"/>
    </row>
    <row r="107" s="1" customFormat="1" ht="15" customHeight="1">
      <c r="B107" s="302"/>
      <c r="C107" s="290" t="s">
        <v>375</v>
      </c>
      <c r="D107" s="290"/>
      <c r="E107" s="290"/>
      <c r="F107" s="312" t="s">
        <v>372</v>
      </c>
      <c r="G107" s="290"/>
      <c r="H107" s="290" t="s">
        <v>412</v>
      </c>
      <c r="I107" s="290" t="s">
        <v>374</v>
      </c>
      <c r="J107" s="290">
        <v>120</v>
      </c>
      <c r="K107" s="304"/>
    </row>
    <row r="108" s="1" customFormat="1" ht="15" customHeight="1">
      <c r="B108" s="313"/>
      <c r="C108" s="290" t="s">
        <v>377</v>
      </c>
      <c r="D108" s="290"/>
      <c r="E108" s="290"/>
      <c r="F108" s="312" t="s">
        <v>378</v>
      </c>
      <c r="G108" s="290"/>
      <c r="H108" s="290" t="s">
        <v>412</v>
      </c>
      <c r="I108" s="290" t="s">
        <v>374</v>
      </c>
      <c r="J108" s="290">
        <v>50</v>
      </c>
      <c r="K108" s="304"/>
    </row>
    <row r="109" s="1" customFormat="1" ht="15" customHeight="1">
      <c r="B109" s="313"/>
      <c r="C109" s="290" t="s">
        <v>380</v>
      </c>
      <c r="D109" s="290"/>
      <c r="E109" s="290"/>
      <c r="F109" s="312" t="s">
        <v>372</v>
      </c>
      <c r="G109" s="290"/>
      <c r="H109" s="290" t="s">
        <v>412</v>
      </c>
      <c r="I109" s="290" t="s">
        <v>382</v>
      </c>
      <c r="J109" s="290"/>
      <c r="K109" s="304"/>
    </row>
    <row r="110" s="1" customFormat="1" ht="15" customHeight="1">
      <c r="B110" s="313"/>
      <c r="C110" s="290" t="s">
        <v>391</v>
      </c>
      <c r="D110" s="290"/>
      <c r="E110" s="290"/>
      <c r="F110" s="312" t="s">
        <v>378</v>
      </c>
      <c r="G110" s="290"/>
      <c r="H110" s="290" t="s">
        <v>412</v>
      </c>
      <c r="I110" s="290" t="s">
        <v>374</v>
      </c>
      <c r="J110" s="290">
        <v>50</v>
      </c>
      <c r="K110" s="304"/>
    </row>
    <row r="111" s="1" customFormat="1" ht="15" customHeight="1">
      <c r="B111" s="313"/>
      <c r="C111" s="290" t="s">
        <v>399</v>
      </c>
      <c r="D111" s="290"/>
      <c r="E111" s="290"/>
      <c r="F111" s="312" t="s">
        <v>378</v>
      </c>
      <c r="G111" s="290"/>
      <c r="H111" s="290" t="s">
        <v>412</v>
      </c>
      <c r="I111" s="290" t="s">
        <v>374</v>
      </c>
      <c r="J111" s="290">
        <v>50</v>
      </c>
      <c r="K111" s="304"/>
    </row>
    <row r="112" s="1" customFormat="1" ht="15" customHeight="1">
      <c r="B112" s="313"/>
      <c r="C112" s="290" t="s">
        <v>397</v>
      </c>
      <c r="D112" s="290"/>
      <c r="E112" s="290"/>
      <c r="F112" s="312" t="s">
        <v>378</v>
      </c>
      <c r="G112" s="290"/>
      <c r="H112" s="290" t="s">
        <v>412</v>
      </c>
      <c r="I112" s="290" t="s">
        <v>374</v>
      </c>
      <c r="J112" s="290">
        <v>50</v>
      </c>
      <c r="K112" s="304"/>
    </row>
    <row r="113" s="1" customFormat="1" ht="15" customHeight="1">
      <c r="B113" s="313"/>
      <c r="C113" s="290" t="s">
        <v>56</v>
      </c>
      <c r="D113" s="290"/>
      <c r="E113" s="290"/>
      <c r="F113" s="312" t="s">
        <v>372</v>
      </c>
      <c r="G113" s="290"/>
      <c r="H113" s="290" t="s">
        <v>413</v>
      </c>
      <c r="I113" s="290" t="s">
        <v>374</v>
      </c>
      <c r="J113" s="290">
        <v>20</v>
      </c>
      <c r="K113" s="304"/>
    </row>
    <row r="114" s="1" customFormat="1" ht="15" customHeight="1">
      <c r="B114" s="313"/>
      <c r="C114" s="290" t="s">
        <v>414</v>
      </c>
      <c r="D114" s="290"/>
      <c r="E114" s="290"/>
      <c r="F114" s="312" t="s">
        <v>372</v>
      </c>
      <c r="G114" s="290"/>
      <c r="H114" s="290" t="s">
        <v>415</v>
      </c>
      <c r="I114" s="290" t="s">
        <v>374</v>
      </c>
      <c r="J114" s="290">
        <v>120</v>
      </c>
      <c r="K114" s="304"/>
    </row>
    <row r="115" s="1" customFormat="1" ht="15" customHeight="1">
      <c r="B115" s="313"/>
      <c r="C115" s="290" t="s">
        <v>41</v>
      </c>
      <c r="D115" s="290"/>
      <c r="E115" s="290"/>
      <c r="F115" s="312" t="s">
        <v>372</v>
      </c>
      <c r="G115" s="290"/>
      <c r="H115" s="290" t="s">
        <v>416</v>
      </c>
      <c r="I115" s="290" t="s">
        <v>407</v>
      </c>
      <c r="J115" s="290"/>
      <c r="K115" s="304"/>
    </row>
    <row r="116" s="1" customFormat="1" ht="15" customHeight="1">
      <c r="B116" s="313"/>
      <c r="C116" s="290" t="s">
        <v>51</v>
      </c>
      <c r="D116" s="290"/>
      <c r="E116" s="290"/>
      <c r="F116" s="312" t="s">
        <v>372</v>
      </c>
      <c r="G116" s="290"/>
      <c r="H116" s="290" t="s">
        <v>417</v>
      </c>
      <c r="I116" s="290" t="s">
        <v>407</v>
      </c>
      <c r="J116" s="290"/>
      <c r="K116" s="304"/>
    </row>
    <row r="117" s="1" customFormat="1" ht="15" customHeight="1">
      <c r="B117" s="313"/>
      <c r="C117" s="290" t="s">
        <v>60</v>
      </c>
      <c r="D117" s="290"/>
      <c r="E117" s="290"/>
      <c r="F117" s="312" t="s">
        <v>372</v>
      </c>
      <c r="G117" s="290"/>
      <c r="H117" s="290" t="s">
        <v>418</v>
      </c>
      <c r="I117" s="290" t="s">
        <v>419</v>
      </c>
      <c r="J117" s="290"/>
      <c r="K117" s="304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287"/>
      <c r="D119" s="287"/>
      <c r="E119" s="287"/>
      <c r="F119" s="324"/>
      <c r="G119" s="287"/>
      <c r="H119" s="287"/>
      <c r="I119" s="287"/>
      <c r="J119" s="287"/>
      <c r="K119" s="323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81" t="s">
        <v>420</v>
      </c>
      <c r="D122" s="281"/>
      <c r="E122" s="281"/>
      <c r="F122" s="281"/>
      <c r="G122" s="281"/>
      <c r="H122" s="281"/>
      <c r="I122" s="281"/>
      <c r="J122" s="281"/>
      <c r="K122" s="329"/>
    </row>
    <row r="123" s="1" customFormat="1" ht="17.25" customHeight="1">
      <c r="B123" s="330"/>
      <c r="C123" s="305" t="s">
        <v>366</v>
      </c>
      <c r="D123" s="305"/>
      <c r="E123" s="305"/>
      <c r="F123" s="305" t="s">
        <v>367</v>
      </c>
      <c r="G123" s="306"/>
      <c r="H123" s="305" t="s">
        <v>57</v>
      </c>
      <c r="I123" s="305" t="s">
        <v>60</v>
      </c>
      <c r="J123" s="305" t="s">
        <v>368</v>
      </c>
      <c r="K123" s="331"/>
    </row>
    <row r="124" s="1" customFormat="1" ht="17.25" customHeight="1">
      <c r="B124" s="330"/>
      <c r="C124" s="307" t="s">
        <v>369</v>
      </c>
      <c r="D124" s="307"/>
      <c r="E124" s="307"/>
      <c r="F124" s="308" t="s">
        <v>370</v>
      </c>
      <c r="G124" s="309"/>
      <c r="H124" s="307"/>
      <c r="I124" s="307"/>
      <c r="J124" s="307" t="s">
        <v>371</v>
      </c>
      <c r="K124" s="331"/>
    </row>
    <row r="125" s="1" customFormat="1" ht="5.25" customHeight="1">
      <c r="B125" s="332"/>
      <c r="C125" s="310"/>
      <c r="D125" s="310"/>
      <c r="E125" s="310"/>
      <c r="F125" s="310"/>
      <c r="G125" s="290"/>
      <c r="H125" s="310"/>
      <c r="I125" s="310"/>
      <c r="J125" s="310"/>
      <c r="K125" s="333"/>
    </row>
    <row r="126" s="1" customFormat="1" ht="15" customHeight="1">
      <c r="B126" s="332"/>
      <c r="C126" s="290" t="s">
        <v>375</v>
      </c>
      <c r="D126" s="310"/>
      <c r="E126" s="310"/>
      <c r="F126" s="312" t="s">
        <v>372</v>
      </c>
      <c r="G126" s="290"/>
      <c r="H126" s="290" t="s">
        <v>412</v>
      </c>
      <c r="I126" s="290" t="s">
        <v>374</v>
      </c>
      <c r="J126" s="290">
        <v>120</v>
      </c>
      <c r="K126" s="334"/>
    </row>
    <row r="127" s="1" customFormat="1" ht="15" customHeight="1">
      <c r="B127" s="332"/>
      <c r="C127" s="290" t="s">
        <v>421</v>
      </c>
      <c r="D127" s="290"/>
      <c r="E127" s="290"/>
      <c r="F127" s="312" t="s">
        <v>372</v>
      </c>
      <c r="G127" s="290"/>
      <c r="H127" s="290" t="s">
        <v>422</v>
      </c>
      <c r="I127" s="290" t="s">
        <v>374</v>
      </c>
      <c r="J127" s="290" t="s">
        <v>423</v>
      </c>
      <c r="K127" s="334"/>
    </row>
    <row r="128" s="1" customFormat="1" ht="15" customHeight="1">
      <c r="B128" s="332"/>
      <c r="C128" s="290" t="s">
        <v>320</v>
      </c>
      <c r="D128" s="290"/>
      <c r="E128" s="290"/>
      <c r="F128" s="312" t="s">
        <v>372</v>
      </c>
      <c r="G128" s="290"/>
      <c r="H128" s="290" t="s">
        <v>424</v>
      </c>
      <c r="I128" s="290" t="s">
        <v>374</v>
      </c>
      <c r="J128" s="290" t="s">
        <v>423</v>
      </c>
      <c r="K128" s="334"/>
    </row>
    <row r="129" s="1" customFormat="1" ht="15" customHeight="1">
      <c r="B129" s="332"/>
      <c r="C129" s="290" t="s">
        <v>383</v>
      </c>
      <c r="D129" s="290"/>
      <c r="E129" s="290"/>
      <c r="F129" s="312" t="s">
        <v>378</v>
      </c>
      <c r="G129" s="290"/>
      <c r="H129" s="290" t="s">
        <v>384</v>
      </c>
      <c r="I129" s="290" t="s">
        <v>374</v>
      </c>
      <c r="J129" s="290">
        <v>15</v>
      </c>
      <c r="K129" s="334"/>
    </row>
    <row r="130" s="1" customFormat="1" ht="15" customHeight="1">
      <c r="B130" s="332"/>
      <c r="C130" s="314" t="s">
        <v>385</v>
      </c>
      <c r="D130" s="314"/>
      <c r="E130" s="314"/>
      <c r="F130" s="315" t="s">
        <v>378</v>
      </c>
      <c r="G130" s="314"/>
      <c r="H130" s="314" t="s">
        <v>386</v>
      </c>
      <c r="I130" s="314" t="s">
        <v>374</v>
      </c>
      <c r="J130" s="314">
        <v>15</v>
      </c>
      <c r="K130" s="334"/>
    </row>
    <row r="131" s="1" customFormat="1" ht="15" customHeight="1">
      <c r="B131" s="332"/>
      <c r="C131" s="314" t="s">
        <v>387</v>
      </c>
      <c r="D131" s="314"/>
      <c r="E131" s="314"/>
      <c r="F131" s="315" t="s">
        <v>378</v>
      </c>
      <c r="G131" s="314"/>
      <c r="H131" s="314" t="s">
        <v>388</v>
      </c>
      <c r="I131" s="314" t="s">
        <v>374</v>
      </c>
      <c r="J131" s="314">
        <v>20</v>
      </c>
      <c r="K131" s="334"/>
    </row>
    <row r="132" s="1" customFormat="1" ht="15" customHeight="1">
      <c r="B132" s="332"/>
      <c r="C132" s="314" t="s">
        <v>389</v>
      </c>
      <c r="D132" s="314"/>
      <c r="E132" s="314"/>
      <c r="F132" s="315" t="s">
        <v>378</v>
      </c>
      <c r="G132" s="314"/>
      <c r="H132" s="314" t="s">
        <v>390</v>
      </c>
      <c r="I132" s="314" t="s">
        <v>374</v>
      </c>
      <c r="J132" s="314">
        <v>20</v>
      </c>
      <c r="K132" s="334"/>
    </row>
    <row r="133" s="1" customFormat="1" ht="15" customHeight="1">
      <c r="B133" s="332"/>
      <c r="C133" s="290" t="s">
        <v>377</v>
      </c>
      <c r="D133" s="290"/>
      <c r="E133" s="290"/>
      <c r="F133" s="312" t="s">
        <v>378</v>
      </c>
      <c r="G133" s="290"/>
      <c r="H133" s="290" t="s">
        <v>412</v>
      </c>
      <c r="I133" s="290" t="s">
        <v>374</v>
      </c>
      <c r="J133" s="290">
        <v>50</v>
      </c>
      <c r="K133" s="334"/>
    </row>
    <row r="134" s="1" customFormat="1" ht="15" customHeight="1">
      <c r="B134" s="332"/>
      <c r="C134" s="290" t="s">
        <v>391</v>
      </c>
      <c r="D134" s="290"/>
      <c r="E134" s="290"/>
      <c r="F134" s="312" t="s">
        <v>378</v>
      </c>
      <c r="G134" s="290"/>
      <c r="H134" s="290" t="s">
        <v>412</v>
      </c>
      <c r="I134" s="290" t="s">
        <v>374</v>
      </c>
      <c r="J134" s="290">
        <v>50</v>
      </c>
      <c r="K134" s="334"/>
    </row>
    <row r="135" s="1" customFormat="1" ht="15" customHeight="1">
      <c r="B135" s="332"/>
      <c r="C135" s="290" t="s">
        <v>397</v>
      </c>
      <c r="D135" s="290"/>
      <c r="E135" s="290"/>
      <c r="F135" s="312" t="s">
        <v>378</v>
      </c>
      <c r="G135" s="290"/>
      <c r="H135" s="290" t="s">
        <v>412</v>
      </c>
      <c r="I135" s="290" t="s">
        <v>374</v>
      </c>
      <c r="J135" s="290">
        <v>50</v>
      </c>
      <c r="K135" s="334"/>
    </row>
    <row r="136" s="1" customFormat="1" ht="15" customHeight="1">
      <c r="B136" s="332"/>
      <c r="C136" s="290" t="s">
        <v>399</v>
      </c>
      <c r="D136" s="290"/>
      <c r="E136" s="290"/>
      <c r="F136" s="312" t="s">
        <v>378</v>
      </c>
      <c r="G136" s="290"/>
      <c r="H136" s="290" t="s">
        <v>412</v>
      </c>
      <c r="I136" s="290" t="s">
        <v>374</v>
      </c>
      <c r="J136" s="290">
        <v>50</v>
      </c>
      <c r="K136" s="334"/>
    </row>
    <row r="137" s="1" customFormat="1" ht="15" customHeight="1">
      <c r="B137" s="332"/>
      <c r="C137" s="290" t="s">
        <v>400</v>
      </c>
      <c r="D137" s="290"/>
      <c r="E137" s="290"/>
      <c r="F137" s="312" t="s">
        <v>378</v>
      </c>
      <c r="G137" s="290"/>
      <c r="H137" s="290" t="s">
        <v>425</v>
      </c>
      <c r="I137" s="290" t="s">
        <v>374</v>
      </c>
      <c r="J137" s="290">
        <v>255</v>
      </c>
      <c r="K137" s="334"/>
    </row>
    <row r="138" s="1" customFormat="1" ht="15" customHeight="1">
      <c r="B138" s="332"/>
      <c r="C138" s="290" t="s">
        <v>402</v>
      </c>
      <c r="D138" s="290"/>
      <c r="E138" s="290"/>
      <c r="F138" s="312" t="s">
        <v>372</v>
      </c>
      <c r="G138" s="290"/>
      <c r="H138" s="290" t="s">
        <v>426</v>
      </c>
      <c r="I138" s="290" t="s">
        <v>404</v>
      </c>
      <c r="J138" s="290"/>
      <c r="K138" s="334"/>
    </row>
    <row r="139" s="1" customFormat="1" ht="15" customHeight="1">
      <c r="B139" s="332"/>
      <c r="C139" s="290" t="s">
        <v>405</v>
      </c>
      <c r="D139" s="290"/>
      <c r="E139" s="290"/>
      <c r="F139" s="312" t="s">
        <v>372</v>
      </c>
      <c r="G139" s="290"/>
      <c r="H139" s="290" t="s">
        <v>427</v>
      </c>
      <c r="I139" s="290" t="s">
        <v>407</v>
      </c>
      <c r="J139" s="290"/>
      <c r="K139" s="334"/>
    </row>
    <row r="140" s="1" customFormat="1" ht="15" customHeight="1">
      <c r="B140" s="332"/>
      <c r="C140" s="290" t="s">
        <v>408</v>
      </c>
      <c r="D140" s="290"/>
      <c r="E140" s="290"/>
      <c r="F140" s="312" t="s">
        <v>372</v>
      </c>
      <c r="G140" s="290"/>
      <c r="H140" s="290" t="s">
        <v>408</v>
      </c>
      <c r="I140" s="290" t="s">
        <v>407</v>
      </c>
      <c r="J140" s="290"/>
      <c r="K140" s="334"/>
    </row>
    <row r="141" s="1" customFormat="1" ht="15" customHeight="1">
      <c r="B141" s="332"/>
      <c r="C141" s="290" t="s">
        <v>41</v>
      </c>
      <c r="D141" s="290"/>
      <c r="E141" s="290"/>
      <c r="F141" s="312" t="s">
        <v>372</v>
      </c>
      <c r="G141" s="290"/>
      <c r="H141" s="290" t="s">
        <v>428</v>
      </c>
      <c r="I141" s="290" t="s">
        <v>407</v>
      </c>
      <c r="J141" s="290"/>
      <c r="K141" s="334"/>
    </row>
    <row r="142" s="1" customFormat="1" ht="15" customHeight="1">
      <c r="B142" s="332"/>
      <c r="C142" s="290" t="s">
        <v>429</v>
      </c>
      <c r="D142" s="290"/>
      <c r="E142" s="290"/>
      <c r="F142" s="312" t="s">
        <v>372</v>
      </c>
      <c r="G142" s="290"/>
      <c r="H142" s="290" t="s">
        <v>430</v>
      </c>
      <c r="I142" s="290" t="s">
        <v>407</v>
      </c>
      <c r="J142" s="290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287"/>
      <c r="C144" s="287"/>
      <c r="D144" s="287"/>
      <c r="E144" s="287"/>
      <c r="F144" s="324"/>
      <c r="G144" s="287"/>
      <c r="H144" s="287"/>
      <c r="I144" s="287"/>
      <c r="J144" s="287"/>
      <c r="K144" s="287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431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366</v>
      </c>
      <c r="D148" s="305"/>
      <c r="E148" s="305"/>
      <c r="F148" s="305" t="s">
        <v>367</v>
      </c>
      <c r="G148" s="306"/>
      <c r="H148" s="305" t="s">
        <v>57</v>
      </c>
      <c r="I148" s="305" t="s">
        <v>60</v>
      </c>
      <c r="J148" s="305" t="s">
        <v>368</v>
      </c>
      <c r="K148" s="304"/>
    </row>
    <row r="149" s="1" customFormat="1" ht="17.25" customHeight="1">
      <c r="B149" s="302"/>
      <c r="C149" s="307" t="s">
        <v>369</v>
      </c>
      <c r="D149" s="307"/>
      <c r="E149" s="307"/>
      <c r="F149" s="308" t="s">
        <v>370</v>
      </c>
      <c r="G149" s="309"/>
      <c r="H149" s="307"/>
      <c r="I149" s="307"/>
      <c r="J149" s="307" t="s">
        <v>371</v>
      </c>
      <c r="K149" s="304"/>
    </row>
    <row r="150" s="1" customFormat="1" ht="5.25" customHeight="1">
      <c r="B150" s="313"/>
      <c r="C150" s="310"/>
      <c r="D150" s="310"/>
      <c r="E150" s="310"/>
      <c r="F150" s="310"/>
      <c r="G150" s="311"/>
      <c r="H150" s="310"/>
      <c r="I150" s="310"/>
      <c r="J150" s="310"/>
      <c r="K150" s="334"/>
    </row>
    <row r="151" s="1" customFormat="1" ht="15" customHeight="1">
      <c r="B151" s="313"/>
      <c r="C151" s="338" t="s">
        <v>375</v>
      </c>
      <c r="D151" s="290"/>
      <c r="E151" s="290"/>
      <c r="F151" s="339" t="s">
        <v>372</v>
      </c>
      <c r="G151" s="290"/>
      <c r="H151" s="338" t="s">
        <v>412</v>
      </c>
      <c r="I151" s="338" t="s">
        <v>374</v>
      </c>
      <c r="J151" s="338">
        <v>120</v>
      </c>
      <c r="K151" s="334"/>
    </row>
    <row r="152" s="1" customFormat="1" ht="15" customHeight="1">
      <c r="B152" s="313"/>
      <c r="C152" s="338" t="s">
        <v>421</v>
      </c>
      <c r="D152" s="290"/>
      <c r="E152" s="290"/>
      <c r="F152" s="339" t="s">
        <v>372</v>
      </c>
      <c r="G152" s="290"/>
      <c r="H152" s="338" t="s">
        <v>432</v>
      </c>
      <c r="I152" s="338" t="s">
        <v>374</v>
      </c>
      <c r="J152" s="338" t="s">
        <v>423</v>
      </c>
      <c r="K152" s="334"/>
    </row>
    <row r="153" s="1" customFormat="1" ht="15" customHeight="1">
      <c r="B153" s="313"/>
      <c r="C153" s="338" t="s">
        <v>320</v>
      </c>
      <c r="D153" s="290"/>
      <c r="E153" s="290"/>
      <c r="F153" s="339" t="s">
        <v>372</v>
      </c>
      <c r="G153" s="290"/>
      <c r="H153" s="338" t="s">
        <v>433</v>
      </c>
      <c r="I153" s="338" t="s">
        <v>374</v>
      </c>
      <c r="J153" s="338" t="s">
        <v>423</v>
      </c>
      <c r="K153" s="334"/>
    </row>
    <row r="154" s="1" customFormat="1" ht="15" customHeight="1">
      <c r="B154" s="313"/>
      <c r="C154" s="338" t="s">
        <v>377</v>
      </c>
      <c r="D154" s="290"/>
      <c r="E154" s="290"/>
      <c r="F154" s="339" t="s">
        <v>378</v>
      </c>
      <c r="G154" s="290"/>
      <c r="H154" s="338" t="s">
        <v>412</v>
      </c>
      <c r="I154" s="338" t="s">
        <v>374</v>
      </c>
      <c r="J154" s="338">
        <v>50</v>
      </c>
      <c r="K154" s="334"/>
    </row>
    <row r="155" s="1" customFormat="1" ht="15" customHeight="1">
      <c r="B155" s="313"/>
      <c r="C155" s="338" t="s">
        <v>380</v>
      </c>
      <c r="D155" s="290"/>
      <c r="E155" s="290"/>
      <c r="F155" s="339" t="s">
        <v>372</v>
      </c>
      <c r="G155" s="290"/>
      <c r="H155" s="338" t="s">
        <v>412</v>
      </c>
      <c r="I155" s="338" t="s">
        <v>382</v>
      </c>
      <c r="J155" s="338"/>
      <c r="K155" s="334"/>
    </row>
    <row r="156" s="1" customFormat="1" ht="15" customHeight="1">
      <c r="B156" s="313"/>
      <c r="C156" s="338" t="s">
        <v>391</v>
      </c>
      <c r="D156" s="290"/>
      <c r="E156" s="290"/>
      <c r="F156" s="339" t="s">
        <v>378</v>
      </c>
      <c r="G156" s="290"/>
      <c r="H156" s="338" t="s">
        <v>412</v>
      </c>
      <c r="I156" s="338" t="s">
        <v>374</v>
      </c>
      <c r="J156" s="338">
        <v>50</v>
      </c>
      <c r="K156" s="334"/>
    </row>
    <row r="157" s="1" customFormat="1" ht="15" customHeight="1">
      <c r="B157" s="313"/>
      <c r="C157" s="338" t="s">
        <v>399</v>
      </c>
      <c r="D157" s="290"/>
      <c r="E157" s="290"/>
      <c r="F157" s="339" t="s">
        <v>378</v>
      </c>
      <c r="G157" s="290"/>
      <c r="H157" s="338" t="s">
        <v>412</v>
      </c>
      <c r="I157" s="338" t="s">
        <v>374</v>
      </c>
      <c r="J157" s="338">
        <v>50</v>
      </c>
      <c r="K157" s="334"/>
    </row>
    <row r="158" s="1" customFormat="1" ht="15" customHeight="1">
      <c r="B158" s="313"/>
      <c r="C158" s="338" t="s">
        <v>397</v>
      </c>
      <c r="D158" s="290"/>
      <c r="E158" s="290"/>
      <c r="F158" s="339" t="s">
        <v>378</v>
      </c>
      <c r="G158" s="290"/>
      <c r="H158" s="338" t="s">
        <v>412</v>
      </c>
      <c r="I158" s="338" t="s">
        <v>374</v>
      </c>
      <c r="J158" s="338">
        <v>50</v>
      </c>
      <c r="K158" s="334"/>
    </row>
    <row r="159" s="1" customFormat="1" ht="15" customHeight="1">
      <c r="B159" s="313"/>
      <c r="C159" s="338" t="s">
        <v>85</v>
      </c>
      <c r="D159" s="290"/>
      <c r="E159" s="290"/>
      <c r="F159" s="339" t="s">
        <v>372</v>
      </c>
      <c r="G159" s="290"/>
      <c r="H159" s="338" t="s">
        <v>434</v>
      </c>
      <c r="I159" s="338" t="s">
        <v>374</v>
      </c>
      <c r="J159" s="338" t="s">
        <v>435</v>
      </c>
      <c r="K159" s="334"/>
    </row>
    <row r="160" s="1" customFormat="1" ht="15" customHeight="1">
      <c r="B160" s="313"/>
      <c r="C160" s="338" t="s">
        <v>436</v>
      </c>
      <c r="D160" s="290"/>
      <c r="E160" s="290"/>
      <c r="F160" s="339" t="s">
        <v>372</v>
      </c>
      <c r="G160" s="290"/>
      <c r="H160" s="338" t="s">
        <v>437</v>
      </c>
      <c r="I160" s="338" t="s">
        <v>407</v>
      </c>
      <c r="J160" s="338"/>
      <c r="K160" s="334"/>
    </row>
    <row r="161" s="1" customFormat="1" ht="15" customHeight="1">
      <c r="B161" s="340"/>
      <c r="C161" s="322"/>
      <c r="D161" s="322"/>
      <c r="E161" s="322"/>
      <c r="F161" s="322"/>
      <c r="G161" s="322"/>
      <c r="H161" s="322"/>
      <c r="I161" s="322"/>
      <c r="J161" s="322"/>
      <c r="K161" s="341"/>
    </row>
    <row r="162" s="1" customFormat="1" ht="18.75" customHeight="1">
      <c r="B162" s="287"/>
      <c r="C162" s="290"/>
      <c r="D162" s="290"/>
      <c r="E162" s="290"/>
      <c r="F162" s="312"/>
      <c r="G162" s="290"/>
      <c r="H162" s="290"/>
      <c r="I162" s="290"/>
      <c r="J162" s="290"/>
      <c r="K162" s="287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438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366</v>
      </c>
      <c r="D166" s="305"/>
      <c r="E166" s="305"/>
      <c r="F166" s="305" t="s">
        <v>367</v>
      </c>
      <c r="G166" s="342"/>
      <c r="H166" s="343" t="s">
        <v>57</v>
      </c>
      <c r="I166" s="343" t="s">
        <v>60</v>
      </c>
      <c r="J166" s="305" t="s">
        <v>368</v>
      </c>
      <c r="K166" s="282"/>
    </row>
    <row r="167" s="1" customFormat="1" ht="17.25" customHeight="1">
      <c r="B167" s="283"/>
      <c r="C167" s="307" t="s">
        <v>369</v>
      </c>
      <c r="D167" s="307"/>
      <c r="E167" s="307"/>
      <c r="F167" s="308" t="s">
        <v>370</v>
      </c>
      <c r="G167" s="344"/>
      <c r="H167" s="345"/>
      <c r="I167" s="345"/>
      <c r="J167" s="307" t="s">
        <v>371</v>
      </c>
      <c r="K167" s="285"/>
    </row>
    <row r="168" s="1" customFormat="1" ht="5.25" customHeight="1">
      <c r="B168" s="313"/>
      <c r="C168" s="310"/>
      <c r="D168" s="310"/>
      <c r="E168" s="310"/>
      <c r="F168" s="310"/>
      <c r="G168" s="311"/>
      <c r="H168" s="310"/>
      <c r="I168" s="310"/>
      <c r="J168" s="310"/>
      <c r="K168" s="334"/>
    </row>
    <row r="169" s="1" customFormat="1" ht="15" customHeight="1">
      <c r="B169" s="313"/>
      <c r="C169" s="290" t="s">
        <v>375</v>
      </c>
      <c r="D169" s="290"/>
      <c r="E169" s="290"/>
      <c r="F169" s="312" t="s">
        <v>372</v>
      </c>
      <c r="G169" s="290"/>
      <c r="H169" s="290" t="s">
        <v>412</v>
      </c>
      <c r="I169" s="290" t="s">
        <v>374</v>
      </c>
      <c r="J169" s="290">
        <v>120</v>
      </c>
      <c r="K169" s="334"/>
    </row>
    <row r="170" s="1" customFormat="1" ht="15" customHeight="1">
      <c r="B170" s="313"/>
      <c r="C170" s="290" t="s">
        <v>421</v>
      </c>
      <c r="D170" s="290"/>
      <c r="E170" s="290"/>
      <c r="F170" s="312" t="s">
        <v>372</v>
      </c>
      <c r="G170" s="290"/>
      <c r="H170" s="290" t="s">
        <v>422</v>
      </c>
      <c r="I170" s="290" t="s">
        <v>374</v>
      </c>
      <c r="J170" s="290" t="s">
        <v>423</v>
      </c>
      <c r="K170" s="334"/>
    </row>
    <row r="171" s="1" customFormat="1" ht="15" customHeight="1">
      <c r="B171" s="313"/>
      <c r="C171" s="290" t="s">
        <v>320</v>
      </c>
      <c r="D171" s="290"/>
      <c r="E171" s="290"/>
      <c r="F171" s="312" t="s">
        <v>372</v>
      </c>
      <c r="G171" s="290"/>
      <c r="H171" s="290" t="s">
        <v>439</v>
      </c>
      <c r="I171" s="290" t="s">
        <v>374</v>
      </c>
      <c r="J171" s="290" t="s">
        <v>423</v>
      </c>
      <c r="K171" s="334"/>
    </row>
    <row r="172" s="1" customFormat="1" ht="15" customHeight="1">
      <c r="B172" s="313"/>
      <c r="C172" s="290" t="s">
        <v>377</v>
      </c>
      <c r="D172" s="290"/>
      <c r="E172" s="290"/>
      <c r="F172" s="312" t="s">
        <v>378</v>
      </c>
      <c r="G172" s="290"/>
      <c r="H172" s="290" t="s">
        <v>439</v>
      </c>
      <c r="I172" s="290" t="s">
        <v>374</v>
      </c>
      <c r="J172" s="290">
        <v>50</v>
      </c>
      <c r="K172" s="334"/>
    </row>
    <row r="173" s="1" customFormat="1" ht="15" customHeight="1">
      <c r="B173" s="313"/>
      <c r="C173" s="290" t="s">
        <v>380</v>
      </c>
      <c r="D173" s="290"/>
      <c r="E173" s="290"/>
      <c r="F173" s="312" t="s">
        <v>372</v>
      </c>
      <c r="G173" s="290"/>
      <c r="H173" s="290" t="s">
        <v>439</v>
      </c>
      <c r="I173" s="290" t="s">
        <v>382</v>
      </c>
      <c r="J173" s="290"/>
      <c r="K173" s="334"/>
    </row>
    <row r="174" s="1" customFormat="1" ht="15" customHeight="1">
      <c r="B174" s="313"/>
      <c r="C174" s="290" t="s">
        <v>391</v>
      </c>
      <c r="D174" s="290"/>
      <c r="E174" s="290"/>
      <c r="F174" s="312" t="s">
        <v>378</v>
      </c>
      <c r="G174" s="290"/>
      <c r="H174" s="290" t="s">
        <v>439</v>
      </c>
      <c r="I174" s="290" t="s">
        <v>374</v>
      </c>
      <c r="J174" s="290">
        <v>50</v>
      </c>
      <c r="K174" s="334"/>
    </row>
    <row r="175" s="1" customFormat="1" ht="15" customHeight="1">
      <c r="B175" s="313"/>
      <c r="C175" s="290" t="s">
        <v>399</v>
      </c>
      <c r="D175" s="290"/>
      <c r="E175" s="290"/>
      <c r="F175" s="312" t="s">
        <v>378</v>
      </c>
      <c r="G175" s="290"/>
      <c r="H175" s="290" t="s">
        <v>439</v>
      </c>
      <c r="I175" s="290" t="s">
        <v>374</v>
      </c>
      <c r="J175" s="290">
        <v>50</v>
      </c>
      <c r="K175" s="334"/>
    </row>
    <row r="176" s="1" customFormat="1" ht="15" customHeight="1">
      <c r="B176" s="313"/>
      <c r="C176" s="290" t="s">
        <v>397</v>
      </c>
      <c r="D176" s="290"/>
      <c r="E176" s="290"/>
      <c r="F176" s="312" t="s">
        <v>378</v>
      </c>
      <c r="G176" s="290"/>
      <c r="H176" s="290" t="s">
        <v>439</v>
      </c>
      <c r="I176" s="290" t="s">
        <v>374</v>
      </c>
      <c r="J176" s="290">
        <v>50</v>
      </c>
      <c r="K176" s="334"/>
    </row>
    <row r="177" s="1" customFormat="1" ht="15" customHeight="1">
      <c r="B177" s="313"/>
      <c r="C177" s="290" t="s">
        <v>98</v>
      </c>
      <c r="D177" s="290"/>
      <c r="E177" s="290"/>
      <c r="F177" s="312" t="s">
        <v>372</v>
      </c>
      <c r="G177" s="290"/>
      <c r="H177" s="290" t="s">
        <v>440</v>
      </c>
      <c r="I177" s="290" t="s">
        <v>441</v>
      </c>
      <c r="J177" s="290"/>
      <c r="K177" s="334"/>
    </row>
    <row r="178" s="1" customFormat="1" ht="15" customHeight="1">
      <c r="B178" s="313"/>
      <c r="C178" s="290" t="s">
        <v>60</v>
      </c>
      <c r="D178" s="290"/>
      <c r="E178" s="290"/>
      <c r="F178" s="312" t="s">
        <v>372</v>
      </c>
      <c r="G178" s="290"/>
      <c r="H178" s="290" t="s">
        <v>442</v>
      </c>
      <c r="I178" s="290" t="s">
        <v>443</v>
      </c>
      <c r="J178" s="290">
        <v>1</v>
      </c>
      <c r="K178" s="334"/>
    </row>
    <row r="179" s="1" customFormat="1" ht="15" customHeight="1">
      <c r="B179" s="313"/>
      <c r="C179" s="290" t="s">
        <v>56</v>
      </c>
      <c r="D179" s="290"/>
      <c r="E179" s="290"/>
      <c r="F179" s="312" t="s">
        <v>372</v>
      </c>
      <c r="G179" s="290"/>
      <c r="H179" s="290" t="s">
        <v>444</v>
      </c>
      <c r="I179" s="290" t="s">
        <v>374</v>
      </c>
      <c r="J179" s="290">
        <v>20</v>
      </c>
      <c r="K179" s="334"/>
    </row>
    <row r="180" s="1" customFormat="1" ht="15" customHeight="1">
      <c r="B180" s="313"/>
      <c r="C180" s="290" t="s">
        <v>57</v>
      </c>
      <c r="D180" s="290"/>
      <c r="E180" s="290"/>
      <c r="F180" s="312" t="s">
        <v>372</v>
      </c>
      <c r="G180" s="290"/>
      <c r="H180" s="290" t="s">
        <v>445</v>
      </c>
      <c r="I180" s="290" t="s">
        <v>374</v>
      </c>
      <c r="J180" s="290">
        <v>255</v>
      </c>
      <c r="K180" s="334"/>
    </row>
    <row r="181" s="1" customFormat="1" ht="15" customHeight="1">
      <c r="B181" s="313"/>
      <c r="C181" s="290" t="s">
        <v>99</v>
      </c>
      <c r="D181" s="290"/>
      <c r="E181" s="290"/>
      <c r="F181" s="312" t="s">
        <v>372</v>
      </c>
      <c r="G181" s="290"/>
      <c r="H181" s="290" t="s">
        <v>336</v>
      </c>
      <c r="I181" s="290" t="s">
        <v>374</v>
      </c>
      <c r="J181" s="290">
        <v>10</v>
      </c>
      <c r="K181" s="334"/>
    </row>
    <row r="182" s="1" customFormat="1" ht="15" customHeight="1">
      <c r="B182" s="313"/>
      <c r="C182" s="290" t="s">
        <v>100</v>
      </c>
      <c r="D182" s="290"/>
      <c r="E182" s="290"/>
      <c r="F182" s="312" t="s">
        <v>372</v>
      </c>
      <c r="G182" s="290"/>
      <c r="H182" s="290" t="s">
        <v>446</v>
      </c>
      <c r="I182" s="290" t="s">
        <v>407</v>
      </c>
      <c r="J182" s="290"/>
      <c r="K182" s="334"/>
    </row>
    <row r="183" s="1" customFormat="1" ht="15" customHeight="1">
      <c r="B183" s="313"/>
      <c r="C183" s="290" t="s">
        <v>447</v>
      </c>
      <c r="D183" s="290"/>
      <c r="E183" s="290"/>
      <c r="F183" s="312" t="s">
        <v>372</v>
      </c>
      <c r="G183" s="290"/>
      <c r="H183" s="290" t="s">
        <v>448</v>
      </c>
      <c r="I183" s="290" t="s">
        <v>407</v>
      </c>
      <c r="J183" s="290"/>
      <c r="K183" s="334"/>
    </row>
    <row r="184" s="1" customFormat="1" ht="15" customHeight="1">
      <c r="B184" s="313"/>
      <c r="C184" s="290" t="s">
        <v>436</v>
      </c>
      <c r="D184" s="290"/>
      <c r="E184" s="290"/>
      <c r="F184" s="312" t="s">
        <v>372</v>
      </c>
      <c r="G184" s="290"/>
      <c r="H184" s="290" t="s">
        <v>449</v>
      </c>
      <c r="I184" s="290" t="s">
        <v>407</v>
      </c>
      <c r="J184" s="290"/>
      <c r="K184" s="334"/>
    </row>
    <row r="185" s="1" customFormat="1" ht="15" customHeight="1">
      <c r="B185" s="313"/>
      <c r="C185" s="290" t="s">
        <v>102</v>
      </c>
      <c r="D185" s="290"/>
      <c r="E185" s="290"/>
      <c r="F185" s="312" t="s">
        <v>378</v>
      </c>
      <c r="G185" s="290"/>
      <c r="H185" s="290" t="s">
        <v>450</v>
      </c>
      <c r="I185" s="290" t="s">
        <v>374</v>
      </c>
      <c r="J185" s="290">
        <v>50</v>
      </c>
      <c r="K185" s="334"/>
    </row>
    <row r="186" s="1" customFormat="1" ht="15" customHeight="1">
      <c r="B186" s="313"/>
      <c r="C186" s="290" t="s">
        <v>451</v>
      </c>
      <c r="D186" s="290"/>
      <c r="E186" s="290"/>
      <c r="F186" s="312" t="s">
        <v>378</v>
      </c>
      <c r="G186" s="290"/>
      <c r="H186" s="290" t="s">
        <v>452</v>
      </c>
      <c r="I186" s="290" t="s">
        <v>453</v>
      </c>
      <c r="J186" s="290"/>
      <c r="K186" s="334"/>
    </row>
    <row r="187" s="1" customFormat="1" ht="15" customHeight="1">
      <c r="B187" s="313"/>
      <c r="C187" s="290" t="s">
        <v>454</v>
      </c>
      <c r="D187" s="290"/>
      <c r="E187" s="290"/>
      <c r="F187" s="312" t="s">
        <v>378</v>
      </c>
      <c r="G187" s="290"/>
      <c r="H187" s="290" t="s">
        <v>455</v>
      </c>
      <c r="I187" s="290" t="s">
        <v>453</v>
      </c>
      <c r="J187" s="290"/>
      <c r="K187" s="334"/>
    </row>
    <row r="188" s="1" customFormat="1" ht="15" customHeight="1">
      <c r="B188" s="313"/>
      <c r="C188" s="290" t="s">
        <v>456</v>
      </c>
      <c r="D188" s="290"/>
      <c r="E188" s="290"/>
      <c r="F188" s="312" t="s">
        <v>378</v>
      </c>
      <c r="G188" s="290"/>
      <c r="H188" s="290" t="s">
        <v>457</v>
      </c>
      <c r="I188" s="290" t="s">
        <v>453</v>
      </c>
      <c r="J188" s="290"/>
      <c r="K188" s="334"/>
    </row>
    <row r="189" s="1" customFormat="1" ht="15" customHeight="1">
      <c r="B189" s="313"/>
      <c r="C189" s="346" t="s">
        <v>458</v>
      </c>
      <c r="D189" s="290"/>
      <c r="E189" s="290"/>
      <c r="F189" s="312" t="s">
        <v>378</v>
      </c>
      <c r="G189" s="290"/>
      <c r="H189" s="290" t="s">
        <v>459</v>
      </c>
      <c r="I189" s="290" t="s">
        <v>460</v>
      </c>
      <c r="J189" s="347" t="s">
        <v>461</v>
      </c>
      <c r="K189" s="334"/>
    </row>
    <row r="190" s="1" customFormat="1" ht="15" customHeight="1">
      <c r="B190" s="313"/>
      <c r="C190" s="297" t="s">
        <v>45</v>
      </c>
      <c r="D190" s="290"/>
      <c r="E190" s="290"/>
      <c r="F190" s="312" t="s">
        <v>372</v>
      </c>
      <c r="G190" s="290"/>
      <c r="H190" s="287" t="s">
        <v>462</v>
      </c>
      <c r="I190" s="290" t="s">
        <v>463</v>
      </c>
      <c r="J190" s="290"/>
      <c r="K190" s="334"/>
    </row>
    <row r="191" s="1" customFormat="1" ht="15" customHeight="1">
      <c r="B191" s="313"/>
      <c r="C191" s="297" t="s">
        <v>464</v>
      </c>
      <c r="D191" s="290"/>
      <c r="E191" s="290"/>
      <c r="F191" s="312" t="s">
        <v>372</v>
      </c>
      <c r="G191" s="290"/>
      <c r="H191" s="290" t="s">
        <v>465</v>
      </c>
      <c r="I191" s="290" t="s">
        <v>407</v>
      </c>
      <c r="J191" s="290"/>
      <c r="K191" s="334"/>
    </row>
    <row r="192" s="1" customFormat="1" ht="15" customHeight="1">
      <c r="B192" s="313"/>
      <c r="C192" s="297" t="s">
        <v>466</v>
      </c>
      <c r="D192" s="290"/>
      <c r="E192" s="290"/>
      <c r="F192" s="312" t="s">
        <v>372</v>
      </c>
      <c r="G192" s="290"/>
      <c r="H192" s="290" t="s">
        <v>467</v>
      </c>
      <c r="I192" s="290" t="s">
        <v>407</v>
      </c>
      <c r="J192" s="290"/>
      <c r="K192" s="334"/>
    </row>
    <row r="193" s="1" customFormat="1" ht="15" customHeight="1">
      <c r="B193" s="313"/>
      <c r="C193" s="297" t="s">
        <v>468</v>
      </c>
      <c r="D193" s="290"/>
      <c r="E193" s="290"/>
      <c r="F193" s="312" t="s">
        <v>378</v>
      </c>
      <c r="G193" s="290"/>
      <c r="H193" s="290" t="s">
        <v>469</v>
      </c>
      <c r="I193" s="290" t="s">
        <v>407</v>
      </c>
      <c r="J193" s="290"/>
      <c r="K193" s="334"/>
    </row>
    <row r="194" s="1" customFormat="1" ht="15" customHeight="1">
      <c r="B194" s="340"/>
      <c r="C194" s="348"/>
      <c r="D194" s="322"/>
      <c r="E194" s="322"/>
      <c r="F194" s="322"/>
      <c r="G194" s="322"/>
      <c r="H194" s="322"/>
      <c r="I194" s="322"/>
      <c r="J194" s="322"/>
      <c r="K194" s="341"/>
    </row>
    <row r="195" s="1" customFormat="1" ht="18.75" customHeight="1">
      <c r="B195" s="287"/>
      <c r="C195" s="290"/>
      <c r="D195" s="290"/>
      <c r="E195" s="290"/>
      <c r="F195" s="312"/>
      <c r="G195" s="290"/>
      <c r="H195" s="290"/>
      <c r="I195" s="290"/>
      <c r="J195" s="290"/>
      <c r="K195" s="287"/>
    </row>
    <row r="196" s="1" customFormat="1" ht="18.75" customHeight="1">
      <c r="B196" s="287"/>
      <c r="C196" s="290"/>
      <c r="D196" s="290"/>
      <c r="E196" s="290"/>
      <c r="F196" s="312"/>
      <c r="G196" s="290"/>
      <c r="H196" s="290"/>
      <c r="I196" s="290"/>
      <c r="J196" s="290"/>
      <c r="K196" s="287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470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49" t="s">
        <v>471</v>
      </c>
      <c r="D200" s="349"/>
      <c r="E200" s="349"/>
      <c r="F200" s="349" t="s">
        <v>472</v>
      </c>
      <c r="G200" s="350"/>
      <c r="H200" s="349" t="s">
        <v>473</v>
      </c>
      <c r="I200" s="349"/>
      <c r="J200" s="349"/>
      <c r="K200" s="282"/>
    </row>
    <row r="201" s="1" customFormat="1" ht="5.25" customHeight="1">
      <c r="B201" s="313"/>
      <c r="C201" s="310"/>
      <c r="D201" s="310"/>
      <c r="E201" s="310"/>
      <c r="F201" s="310"/>
      <c r="G201" s="290"/>
      <c r="H201" s="310"/>
      <c r="I201" s="310"/>
      <c r="J201" s="310"/>
      <c r="K201" s="334"/>
    </row>
    <row r="202" s="1" customFormat="1" ht="15" customHeight="1">
      <c r="B202" s="313"/>
      <c r="C202" s="290" t="s">
        <v>463</v>
      </c>
      <c r="D202" s="290"/>
      <c r="E202" s="290"/>
      <c r="F202" s="312" t="s">
        <v>46</v>
      </c>
      <c r="G202" s="290"/>
      <c r="H202" s="290" t="s">
        <v>474</v>
      </c>
      <c r="I202" s="290"/>
      <c r="J202" s="290"/>
      <c r="K202" s="334"/>
    </row>
    <row r="203" s="1" customFormat="1" ht="15" customHeight="1">
      <c r="B203" s="313"/>
      <c r="C203" s="319"/>
      <c r="D203" s="290"/>
      <c r="E203" s="290"/>
      <c r="F203" s="312" t="s">
        <v>47</v>
      </c>
      <c r="G203" s="290"/>
      <c r="H203" s="290" t="s">
        <v>475</v>
      </c>
      <c r="I203" s="290"/>
      <c r="J203" s="290"/>
      <c r="K203" s="334"/>
    </row>
    <row r="204" s="1" customFormat="1" ht="15" customHeight="1">
      <c r="B204" s="313"/>
      <c r="C204" s="319"/>
      <c r="D204" s="290"/>
      <c r="E204" s="290"/>
      <c r="F204" s="312" t="s">
        <v>50</v>
      </c>
      <c r="G204" s="290"/>
      <c r="H204" s="290" t="s">
        <v>476</v>
      </c>
      <c r="I204" s="290"/>
      <c r="J204" s="290"/>
      <c r="K204" s="334"/>
    </row>
    <row r="205" s="1" customFormat="1" ht="15" customHeight="1">
      <c r="B205" s="313"/>
      <c r="C205" s="290"/>
      <c r="D205" s="290"/>
      <c r="E205" s="290"/>
      <c r="F205" s="312" t="s">
        <v>48</v>
      </c>
      <c r="G205" s="290"/>
      <c r="H205" s="290" t="s">
        <v>477</v>
      </c>
      <c r="I205" s="290"/>
      <c r="J205" s="290"/>
      <c r="K205" s="334"/>
    </row>
    <row r="206" s="1" customFormat="1" ht="15" customHeight="1">
      <c r="B206" s="313"/>
      <c r="C206" s="290"/>
      <c r="D206" s="290"/>
      <c r="E206" s="290"/>
      <c r="F206" s="312" t="s">
        <v>49</v>
      </c>
      <c r="G206" s="290"/>
      <c r="H206" s="290" t="s">
        <v>478</v>
      </c>
      <c r="I206" s="290"/>
      <c r="J206" s="290"/>
      <c r="K206" s="334"/>
    </row>
    <row r="207" s="1" customFormat="1" ht="15" customHeight="1">
      <c r="B207" s="313"/>
      <c r="C207" s="290"/>
      <c r="D207" s="290"/>
      <c r="E207" s="290"/>
      <c r="F207" s="312"/>
      <c r="G207" s="290"/>
      <c r="H207" s="290"/>
      <c r="I207" s="290"/>
      <c r="J207" s="290"/>
      <c r="K207" s="334"/>
    </row>
    <row r="208" s="1" customFormat="1" ht="15" customHeight="1">
      <c r="B208" s="313"/>
      <c r="C208" s="290" t="s">
        <v>419</v>
      </c>
      <c r="D208" s="290"/>
      <c r="E208" s="290"/>
      <c r="F208" s="312" t="s">
        <v>79</v>
      </c>
      <c r="G208" s="290"/>
      <c r="H208" s="290" t="s">
        <v>479</v>
      </c>
      <c r="I208" s="290"/>
      <c r="J208" s="290"/>
      <c r="K208" s="334"/>
    </row>
    <row r="209" s="1" customFormat="1" ht="15" customHeight="1">
      <c r="B209" s="313"/>
      <c r="C209" s="319"/>
      <c r="D209" s="290"/>
      <c r="E209" s="290"/>
      <c r="F209" s="312" t="s">
        <v>314</v>
      </c>
      <c r="G209" s="290"/>
      <c r="H209" s="290" t="s">
        <v>315</v>
      </c>
      <c r="I209" s="290"/>
      <c r="J209" s="290"/>
      <c r="K209" s="334"/>
    </row>
    <row r="210" s="1" customFormat="1" ht="15" customHeight="1">
      <c r="B210" s="313"/>
      <c r="C210" s="290"/>
      <c r="D210" s="290"/>
      <c r="E210" s="290"/>
      <c r="F210" s="312" t="s">
        <v>312</v>
      </c>
      <c r="G210" s="290"/>
      <c r="H210" s="290" t="s">
        <v>480</v>
      </c>
      <c r="I210" s="290"/>
      <c r="J210" s="290"/>
      <c r="K210" s="334"/>
    </row>
    <row r="211" s="1" customFormat="1" ht="15" customHeight="1">
      <c r="B211" s="351"/>
      <c r="C211" s="319"/>
      <c r="D211" s="319"/>
      <c r="E211" s="319"/>
      <c r="F211" s="312" t="s">
        <v>316</v>
      </c>
      <c r="G211" s="297"/>
      <c r="H211" s="338" t="s">
        <v>317</v>
      </c>
      <c r="I211" s="338"/>
      <c r="J211" s="338"/>
      <c r="K211" s="352"/>
    </row>
    <row r="212" s="1" customFormat="1" ht="15" customHeight="1">
      <c r="B212" s="351"/>
      <c r="C212" s="319"/>
      <c r="D212" s="319"/>
      <c r="E212" s="319"/>
      <c r="F212" s="312" t="s">
        <v>318</v>
      </c>
      <c r="G212" s="297"/>
      <c r="H212" s="338" t="s">
        <v>481</v>
      </c>
      <c r="I212" s="338"/>
      <c r="J212" s="338"/>
      <c r="K212" s="352"/>
    </row>
    <row r="213" s="1" customFormat="1" ht="15" customHeight="1">
      <c r="B213" s="351"/>
      <c r="C213" s="319"/>
      <c r="D213" s="319"/>
      <c r="E213" s="319"/>
      <c r="F213" s="353"/>
      <c r="G213" s="297"/>
      <c r="H213" s="354"/>
      <c r="I213" s="354"/>
      <c r="J213" s="354"/>
      <c r="K213" s="352"/>
    </row>
    <row r="214" s="1" customFormat="1" ht="15" customHeight="1">
      <c r="B214" s="351"/>
      <c r="C214" s="290" t="s">
        <v>443</v>
      </c>
      <c r="D214" s="319"/>
      <c r="E214" s="319"/>
      <c r="F214" s="312">
        <v>1</v>
      </c>
      <c r="G214" s="297"/>
      <c r="H214" s="338" t="s">
        <v>482</v>
      </c>
      <c r="I214" s="338"/>
      <c r="J214" s="338"/>
      <c r="K214" s="352"/>
    </row>
    <row r="215" s="1" customFormat="1" ht="15" customHeight="1">
      <c r="B215" s="351"/>
      <c r="C215" s="319"/>
      <c r="D215" s="319"/>
      <c r="E215" s="319"/>
      <c r="F215" s="312">
        <v>2</v>
      </c>
      <c r="G215" s="297"/>
      <c r="H215" s="338" t="s">
        <v>483</v>
      </c>
      <c r="I215" s="338"/>
      <c r="J215" s="338"/>
      <c r="K215" s="352"/>
    </row>
    <row r="216" s="1" customFormat="1" ht="15" customHeight="1">
      <c r="B216" s="351"/>
      <c r="C216" s="319"/>
      <c r="D216" s="319"/>
      <c r="E216" s="319"/>
      <c r="F216" s="312">
        <v>3</v>
      </c>
      <c r="G216" s="297"/>
      <c r="H216" s="338" t="s">
        <v>484</v>
      </c>
      <c r="I216" s="338"/>
      <c r="J216" s="338"/>
      <c r="K216" s="352"/>
    </row>
    <row r="217" s="1" customFormat="1" ht="15" customHeight="1">
      <c r="B217" s="351"/>
      <c r="C217" s="319"/>
      <c r="D217" s="319"/>
      <c r="E217" s="319"/>
      <c r="F217" s="312">
        <v>4</v>
      </c>
      <c r="G217" s="297"/>
      <c r="H217" s="338" t="s">
        <v>485</v>
      </c>
      <c r="I217" s="338"/>
      <c r="J217" s="338"/>
      <c r="K217" s="352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2019-09-26T10:36:25Z</dcterms:created>
  <dcterms:modified xsi:type="dcterms:W3CDTF">2019-09-26T10:36:28Z</dcterms:modified>
</cp:coreProperties>
</file>